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kzntransport-my.sharepoint.com/personal/shakila_maharaj_kzntransport_gov_za/Documents/Desktop/Tender to Advertise/"/>
    </mc:Choice>
  </mc:AlternateContent>
  <xr:revisionPtr revIDLastSave="0" documentId="13_ncr:1_{5CE90A2A-9CEB-465D-B1A3-A7250CC7CEF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OQ" sheetId="17" r:id="rId1"/>
    <sheet name="Part E" sheetId="6" r:id="rId2"/>
    <sheet name="Part F" sheetId="7" r:id="rId3"/>
    <sheet name="Part G (Not to be priced)" sheetId="19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Backfill" localSheetId="3">#REF!</definedName>
    <definedName name="_Backfill">#REF!</definedName>
    <definedName name="_Benching" localSheetId="3">#REF!</definedName>
    <definedName name="_Benching">#REF!</definedName>
    <definedName name="_Brickwork" localSheetId="3">#REF!</definedName>
    <definedName name="_Brickwork">#REF!</definedName>
    <definedName name="_Clearing" localSheetId="3">#REF!</definedName>
    <definedName name="_Clearing">#REF!</definedName>
    <definedName name="_Client1" localSheetId="3">#REF!</definedName>
    <definedName name="_Client1">#REF!</definedName>
    <definedName name="_Client2" localSheetId="3">#REF!</definedName>
    <definedName name="_Client2">#REF!</definedName>
    <definedName name="_ContractNo" localSheetId="3">#REF!</definedName>
    <definedName name="_ContractNo">#REF!</definedName>
    <definedName name="_ContractPeriod" localSheetId="3">#REF!</definedName>
    <definedName name="_ContractPeriod">#REF!</definedName>
    <definedName name="_Description" localSheetId="3">#REF!</definedName>
    <definedName name="_Description">#REF!</definedName>
    <definedName name="_Excavation" localSheetId="3">#REF!</definedName>
    <definedName name="_Excavation">#REF!</definedName>
    <definedName name="_Expansion" localSheetId="3">#REF!</definedName>
    <definedName name="_Expansion">#REF!</definedName>
    <definedName name="_xlnm._FilterDatabase" localSheetId="0" hidden="1">BOQ!$A$5:$H$237</definedName>
    <definedName name="_Formwork" localSheetId="3">#REF!</definedName>
    <definedName name="_Formwork">#REF!</definedName>
    <definedName name="_Gabion" localSheetId="3">#REF!</definedName>
    <definedName name="_Gabion">#REF!</definedName>
    <definedName name="_Geofabric" localSheetId="3">#REF!</definedName>
    <definedName name="_Geofabric">#REF!</definedName>
    <definedName name="_GPost" localSheetId="3">#REF!</definedName>
    <definedName name="_GPost">#REF!</definedName>
    <definedName name="_GRail" localSheetId="3">#REF!</definedName>
    <definedName name="_GRail">#REF!</definedName>
    <definedName name="_Haul" localSheetId="3">#REF!</definedName>
    <definedName name="_Haul">#REF!</definedName>
    <definedName name="_HaulPerMetre" localSheetId="3">#REF!</definedName>
    <definedName name="_HaulPerMetre">#REF!</definedName>
    <definedName name="_KandC" localSheetId="3">#REF!</definedName>
    <definedName name="_KandC">#REF!</definedName>
    <definedName name="_Kerb" localSheetId="3">#REF!</definedName>
    <definedName name="_Kerb">#REF!</definedName>
    <definedName name="_LabourDaily" localSheetId="3">#REF!</definedName>
    <definedName name="_LabourDaily">#REF!</definedName>
    <definedName name="_LabourHours" localSheetId="3">#REF!</definedName>
    <definedName name="_LabourHours">#REF!</definedName>
    <definedName name="_LabourRate" localSheetId="3">#REF!</definedName>
    <definedName name="_LabourRate">#REF!</definedName>
    <definedName name="_Markup" localSheetId="3">#REF!</definedName>
    <definedName name="_Markup">#REF!</definedName>
    <definedName name="_Mesh" localSheetId="3">#REF!</definedName>
    <definedName name="_Mesh">#REF!</definedName>
    <definedName name="_Mix" localSheetId="3">#REF!</definedName>
    <definedName name="_Mix">#REF!</definedName>
    <definedName name="_Place" localSheetId="3">#REF!</definedName>
    <definedName name="_Place">#REF!</definedName>
    <definedName name="_Plaster" localSheetId="3">#REF!</definedName>
    <definedName name="_Plaster">#REF!</definedName>
    <definedName name="_RoadLength" localSheetId="3">#REF!</definedName>
    <definedName name="_RoadLength">#REF!</definedName>
    <definedName name="_Roadmarkings" localSheetId="3">#REF!</definedName>
    <definedName name="_Roadmarkings">#REF!</definedName>
    <definedName name="_RoadstudSpc" localSheetId="3">#REF!</definedName>
    <definedName name="_RoadstudSpc">#REF!</definedName>
    <definedName name="_Sheeting" localSheetId="3">#REF!</definedName>
    <definedName name="_Sheeting">#REF!</definedName>
    <definedName name="_Sign" localSheetId="3">#REF!</definedName>
    <definedName name="_Sign">#REF!</definedName>
    <definedName name="_Spread" localSheetId="3">#REF!</definedName>
    <definedName name="_Spread">#REF!</definedName>
    <definedName name="_Stamp" localSheetId="3">#REF!</definedName>
    <definedName name="_Stamp">#REF!</definedName>
    <definedName name="_Subsoil" localSheetId="3">#REF!</definedName>
    <definedName name="_Subsoil">#REF!</definedName>
    <definedName name="_Summary" localSheetId="3">#REF!</definedName>
    <definedName name="_Summary">#REF!</definedName>
    <definedName name="_Wacker" localSheetId="3">#REF!</definedName>
    <definedName name="_Wacker">#REF!</definedName>
    <definedName name="Activities">'[1]Project Schedule  Set Up'!$A$206:$A$286</definedName>
    <definedName name="B1a1">#REF!</definedName>
    <definedName name="C7.3" localSheetId="3">#REF!</definedName>
    <definedName name="C7.3">#REF!</definedName>
    <definedName name="Client1" localSheetId="3">#REF!</definedName>
    <definedName name="Client1">#REF!</definedName>
    <definedName name="Client2" localSheetId="3">#REF!</definedName>
    <definedName name="Client2">#REF!</definedName>
    <definedName name="ContractDescription" localSheetId="3">#REF!</definedName>
    <definedName name="ContractDescription">#REF!</definedName>
    <definedName name="ContractNo" localSheetId="3">#REF!</definedName>
    <definedName name="ContractNo">#REF!</definedName>
    <definedName name="DELETE">[2]Home!$E$44</definedName>
    <definedName name="EPWP_class1">'[3]Project Schedule  Set Up'!$B$330:$H$411</definedName>
    <definedName name="EstimatingRateMakeUp" localSheetId="3">#REF!</definedName>
    <definedName name="EstimatingRateMakeUp">#REF!</definedName>
    <definedName name="fish" localSheetId="3">#REF!</definedName>
    <definedName name="fish">#REF!</definedName>
    <definedName name="Items_01" localSheetId="3">#REF!</definedName>
    <definedName name="Items_01">#REF!</definedName>
    <definedName name="lori" localSheetId="3">#REF!</definedName>
    <definedName name="lori">#REF!</definedName>
    <definedName name="lorin" localSheetId="3">#REF!</definedName>
    <definedName name="lorin">#REF!</definedName>
    <definedName name="lorinda" localSheetId="3">#REF!</definedName>
    <definedName name="lorinda">#REF!</definedName>
    <definedName name="ntha" localSheetId="3">#REF!</definedName>
    <definedName name="ntha">#REF!</definedName>
    <definedName name="nthab" localSheetId="3">#REF!</definedName>
    <definedName name="nthab">#REF!</definedName>
    <definedName name="nthabi" localSheetId="3">#REF!</definedName>
    <definedName name="nthabi">#REF!</definedName>
    <definedName name="nthabz" localSheetId="3">#REF!</definedName>
    <definedName name="nthabz">#REF!</definedName>
    <definedName name="Objective">'[4]Project Schedule  Set Up'!$A$336:$A$387</definedName>
    <definedName name="Page_A" localSheetId="3">#REF!</definedName>
    <definedName name="Page_A">#REF!</definedName>
    <definedName name="Page_D" localSheetId="3">#REF!</definedName>
    <definedName name="Page_D">#REF!</definedName>
    <definedName name="Page_F" localSheetId="3">#REF!</definedName>
    <definedName name="Page_F">#REF!</definedName>
    <definedName name="Page_G" localSheetId="3">#REF!</definedName>
    <definedName name="Page_G">#REF!</definedName>
    <definedName name="_xlnm.Print_Area" localSheetId="0">BOQ!$A$1:$G$237</definedName>
    <definedName name="_xlnm.Print_Area" localSheetId="1">'Part E'!$A$1:$G$56</definedName>
    <definedName name="_xlnm.Print_Area" localSheetId="2">'Part F'!$A$1:$G$55</definedName>
    <definedName name="_xlnm.Print_Area" localSheetId="3">'Part G (Not to be priced)'!$A$1:$G$30</definedName>
    <definedName name="_xlnm.Print_Titles" localSheetId="0">BOQ!$1:$6</definedName>
    <definedName name="S">#REF!</definedName>
    <definedName name="solver_adj" localSheetId="0" hidden="1">BOQ!$E$38</definedName>
    <definedName name="solver_cvg" localSheetId="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BOQ!$H$4</definedName>
    <definedName name="solver_pre" localSheetId="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tbl_Units" localSheetId="3">[5]Tables!$B$4:$B$32</definedName>
    <definedName name="tbl_Units">[6]Tables!$B$4:$B$32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7" i="17" l="1"/>
  <c r="G225" i="17"/>
  <c r="G216" i="17"/>
  <c r="G54" i="6"/>
  <c r="G55" i="7"/>
  <c r="G46" i="6"/>
  <c r="E40" i="6"/>
  <c r="G40" i="6"/>
  <c r="G230" i="17" l="1"/>
  <c r="G31" i="17"/>
  <c r="G10" i="19"/>
  <c r="G13" i="19"/>
  <c r="G14" i="19"/>
  <c r="G17" i="19"/>
  <c r="G18" i="19"/>
  <c r="G19" i="19"/>
  <c r="G22" i="19"/>
  <c r="G23" i="19"/>
  <c r="G24" i="19"/>
  <c r="G27" i="19"/>
  <c r="G9" i="19"/>
  <c r="G106" i="17"/>
  <c r="G95" i="17"/>
  <c r="G187" i="17"/>
  <c r="G183" i="17"/>
  <c r="G179" i="17"/>
  <c r="G176" i="17"/>
  <c r="G173" i="17"/>
  <c r="G169" i="17"/>
  <c r="G167" i="17"/>
  <c r="G163" i="17"/>
  <c r="G159" i="17"/>
  <c r="G157" i="17"/>
  <c r="G153" i="17"/>
  <c r="E46" i="6"/>
  <c r="G231" i="17" l="1"/>
  <c r="G232" i="17" s="1"/>
  <c r="G189" i="17"/>
  <c r="G233" i="17" l="1"/>
  <c r="G234" i="17" s="1"/>
  <c r="G235" i="17" s="1"/>
  <c r="G30" i="17"/>
  <c r="G94" i="17"/>
  <c r="A1" i="19" l="1"/>
  <c r="A1" i="7"/>
  <c r="A1" i="6"/>
  <c r="G97" i="17"/>
  <c r="G107" i="17" l="1"/>
  <c r="G109" i="17" s="1"/>
  <c r="G24" i="17"/>
  <c r="G11" i="7" l="1"/>
  <c r="G12" i="7"/>
  <c r="G55" i="17" l="1"/>
  <c r="G118" i="17" l="1"/>
  <c r="G203" i="17"/>
  <c r="G200" i="17"/>
  <c r="G145" i="17"/>
  <c r="G147" i="17" s="1"/>
  <c r="G136" i="17"/>
  <c r="G134" i="17"/>
  <c r="G133" i="17"/>
  <c r="G132" i="17"/>
  <c r="G131" i="17"/>
  <c r="G124" i="17"/>
  <c r="G114" i="17"/>
  <c r="G93" i="17"/>
  <c r="G99" i="17" s="1"/>
  <c r="G85" i="17"/>
  <c r="E86" i="17" s="1"/>
  <c r="G86" i="17" s="1"/>
  <c r="G82" i="17"/>
  <c r="E83" i="17" s="1"/>
  <c r="G83" i="17" s="1"/>
  <c r="G78" i="17"/>
  <c r="E79" i="17" s="1"/>
  <c r="G79" i="17" s="1"/>
  <c r="G74" i="17"/>
  <c r="E75" i="17" s="1"/>
  <c r="G75" i="17" s="1"/>
  <c r="G70" i="17"/>
  <c r="E71" i="17" s="1"/>
  <c r="G71" i="17" s="1"/>
  <c r="G66" i="17"/>
  <c r="E67" i="17" s="1"/>
  <c r="G67" i="17" s="1"/>
  <c r="G63" i="17"/>
  <c r="G48" i="17"/>
  <c r="G138" i="17" l="1"/>
  <c r="E64" i="17"/>
  <c r="G64" i="17" s="1"/>
  <c r="G20" i="17"/>
  <c r="G205" i="17"/>
  <c r="G207" i="17" s="1"/>
  <c r="G37" i="17"/>
  <c r="G39" i="17"/>
  <c r="G43" i="17"/>
  <c r="G45" i="17"/>
  <c r="G46" i="17"/>
  <c r="G38" i="17"/>
  <c r="G49" i="17"/>
  <c r="G44" i="17"/>
  <c r="G50" i="17"/>
  <c r="G54" i="17"/>
  <c r="G120" i="17"/>
  <c r="G126" i="17" s="1"/>
  <c r="G18" i="17"/>
  <c r="G12" i="17"/>
  <c r="G14" i="17"/>
  <c r="G59" i="17"/>
  <c r="E60" i="17" s="1"/>
  <c r="G28" i="17"/>
  <c r="G211" i="17"/>
  <c r="E212" i="17" l="1"/>
  <c r="G212" i="17"/>
  <c r="G214" i="17" s="1"/>
  <c r="G60" i="17"/>
  <c r="G89" i="17" s="1"/>
  <c r="G10" i="7" l="1"/>
  <c r="G38" i="6" l="1"/>
  <c r="G51" i="7"/>
  <c r="E53" i="7" s="1"/>
  <c r="G53" i="7" s="1"/>
  <c r="G45" i="7"/>
  <c r="E47" i="7" s="1"/>
  <c r="G47" i="7" s="1"/>
  <c r="G39" i="7"/>
  <c r="E41" i="7" s="1"/>
  <c r="G41" i="7" s="1"/>
  <c r="G33" i="7"/>
  <c r="G27" i="7"/>
  <c r="G52" i="6"/>
  <c r="G50" i="6"/>
  <c r="G44" i="6"/>
  <c r="G36" i="6"/>
  <c r="G30" i="6"/>
  <c r="G24" i="6"/>
  <c r="E26" i="6" s="1"/>
  <c r="G26" i="6" s="1"/>
  <c r="G18" i="6"/>
  <c r="E20" i="6" s="1"/>
  <c r="G20" i="6" s="1"/>
  <c r="G12" i="6"/>
  <c r="E14" i="6" s="1"/>
  <c r="G14" i="6" s="1"/>
  <c r="G6" i="6"/>
  <c r="E32" i="6" l="1"/>
  <c r="G32" i="6" s="1"/>
  <c r="E35" i="7"/>
  <c r="G35" i="7" s="1"/>
  <c r="G221" i="17" l="1"/>
  <c r="G194" i="17" l="1"/>
  <c r="G196" i="17" s="1"/>
  <c r="G19" i="7" l="1"/>
  <c r="G23" i="7"/>
  <c r="E25" i="7" s="1"/>
  <c r="G25" i="7" s="1"/>
  <c r="E21" i="7" l="1"/>
  <c r="G21" i="7" s="1"/>
  <c r="G223" i="17" s="1"/>
  <c r="G30" i="19" l="1"/>
  <c r="G4" i="17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Query11" description="Connection to the 'Query1' query in the workbook." type="5" refreshedVersion="5" background="1" saveData="1">
    <dbPr connection="provider=Microsoft.Mashup.OleDb.1;data source=$EmbeddedMashup(c5a0f37d-bc26-4782-b6fd-7db22fbddad5)$;location=Query1;extended properties=&quot;UEsDBBQAAgAIAIxc51QQSeoaqgAAAPoAAAASABwAQ29uZmlnL1BhY2thZ2UueG1sIKIYACigFAAAAAAAAAAAAAAAAAAAAAAAAAAAAIWPzQqCQBSFX0Vm750f0UquI9E2IQgi2sk06ZCOoWP6bi16pF6hoIx27c75+BbnPG53TMe68q667UxjE8KBEU9b1RyNLRLSu5M/J6nETa7OeaG9l2y7eOyOCSmdu8SUDsMAQwBNW1DBGKf7bL1Vpa5z8pXNf9k3tnO5VZpI3L3HSAGRgFAIATPGkU4YM2OnzCGEQCwiYEh/MK76yvWtltr6hyXSqSL9/JBPUEsDBBQAAgAIAIxc51Q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CMXOdU8yl06KQAAAB9AQAAEwAcAEZvcm11bGFzL1NlY3Rpb24xLm0gohgAKKAUAAAAAAAAAAAAAAAAAAAAAAAAAAAAK05NLsnMz1MIhtCG1rxcvFzFGYlFqSkKgaWpRZWGCrYKOaklvFwKQBCcX1qUnAoUca1ITs3Rcy4tKkrNKwnPL8pOys/P1tDUgShTVnKtKEjMSwGa4ZyfVwJUogTUE5KYlJOqB5EBs53zc0pz8zQghuooKMHU6ihUK0HkDJXAwiCmEYJpjGCaIJimCKYZgmmOYFogmJZKtXSxRJOXKzMPZ5hYAwBQSwECLQAUAAIACACMXOdUEEnqGqoAAAD6AAAAEgAAAAAAAAAAAAAAAAAAAAAAQ29uZmlnL1BhY2thZ2UueG1sUEsBAi0AFAACAAgAjFznVA/K6aukAAAA6QAAABMAAAAAAAAAAAAAAAAA9gAAAFtDb250ZW50X1R5cGVzXS54bWxQSwECLQAUAAIACACMXOdU8yl06KQAAAB9AQAAEwAAAAAAAAAAAAAAAADnAQAARm9ybXVsYXMvU2VjdGlvbjEubVBLBQYAAAAAAwADAMIAAADYAgAAAAA=&quot;" command="SELECT * FROM [Query1]"/>
  </connection>
</connections>
</file>

<file path=xl/sharedStrings.xml><?xml version="1.0" encoding="utf-8"?>
<sst xmlns="http://schemas.openxmlformats.org/spreadsheetml/2006/main" count="517" uniqueCount="344">
  <si>
    <t>ITEM</t>
  </si>
  <si>
    <t>DESCRIPTION</t>
  </si>
  <si>
    <t>UNIT</t>
  </si>
  <si>
    <t>QTY</t>
  </si>
  <si>
    <t>RATE</t>
  </si>
  <si>
    <t>C1.2.1</t>
  </si>
  <si>
    <t>Environmental Management</t>
  </si>
  <si>
    <t>C1.2.1.1</t>
  </si>
  <si>
    <t>Monitoring of compliance with and reporting on the EMP</t>
  </si>
  <si>
    <t>month</t>
  </si>
  <si>
    <t>C1.2.1.2</t>
  </si>
  <si>
    <t>Dedicated environmental officer (if specified in the Contract Documentation)</t>
  </si>
  <si>
    <t>C1.2.2</t>
  </si>
  <si>
    <t>Programming and Reporting</t>
  </si>
  <si>
    <t>lump sum</t>
  </si>
  <si>
    <t>C1.2.2.4</t>
  </si>
  <si>
    <t>Submission of a Scheme 2 Full Programme</t>
  </si>
  <si>
    <t>C1.2.2.6</t>
  </si>
  <si>
    <t>Preparation and submission of all information and reports specified in the Contract Documentation</t>
  </si>
  <si>
    <t>C1.2.3</t>
  </si>
  <si>
    <t>Routine road maintenance of existing public roads within the Site of the Works or other public roads outside the Site of the Works which are used as detours</t>
  </si>
  <si>
    <t>C 1.2.3.1</t>
  </si>
  <si>
    <t>Grass cutting</t>
  </si>
  <si>
    <t>provisional sum</t>
  </si>
  <si>
    <t>Sum</t>
  </si>
  <si>
    <t>Stakeholder liaison</t>
  </si>
  <si>
    <t xml:space="preserve">Safety </t>
  </si>
  <si>
    <t>Health and safety plan</t>
  </si>
  <si>
    <t>C1.2.8</t>
  </si>
  <si>
    <t>Dayworks</t>
  </si>
  <si>
    <t>C1.2.8.1</t>
  </si>
  <si>
    <t>Personnel</t>
  </si>
  <si>
    <t>C1.2.8.2</t>
  </si>
  <si>
    <t>C1.2.8.3</t>
  </si>
  <si>
    <t>C1.2.8.4</t>
  </si>
  <si>
    <t>Materials</t>
  </si>
  <si>
    <t>C1.3.1</t>
  </si>
  <si>
    <t>The Contractor's general obligations</t>
  </si>
  <si>
    <t>C1.3.1.1</t>
  </si>
  <si>
    <t>Fixed obligations</t>
  </si>
  <si>
    <t>C1.3.1.2</t>
  </si>
  <si>
    <t>Value-related obligations</t>
  </si>
  <si>
    <t>C1.3.1.3</t>
  </si>
  <si>
    <t>Time-related obligations</t>
  </si>
  <si>
    <t>C1.3.2</t>
  </si>
  <si>
    <t>Contract sign boards</t>
  </si>
  <si>
    <t>C1.7.2</t>
  </si>
  <si>
    <t>Hauling</t>
  </si>
  <si>
    <t>C1.7.2.2</t>
  </si>
  <si>
    <t>Hauling material to spoil and off-loading it at a designated spoil or stockpile area:</t>
  </si>
  <si>
    <t>C2.3.27</t>
  </si>
  <si>
    <t xml:space="preserve">Extra over item C2.3.21 for encasing (wrapping) joints </t>
  </si>
  <si>
    <t>C2.3.27.1</t>
  </si>
  <si>
    <t>C2.3.28</t>
  </si>
  <si>
    <t xml:space="preserve">Installation of hydrants and water meters </t>
  </si>
  <si>
    <t>C2.3.28.1</t>
  </si>
  <si>
    <t>C2.3.28.2</t>
  </si>
  <si>
    <t>C2.3.29</t>
  </si>
  <si>
    <t>C20.1.2.2</t>
  </si>
  <si>
    <t>Employer’s contribution to other special tests</t>
  </si>
  <si>
    <t>C4.3.5</t>
  </si>
  <si>
    <t>Providing the milling machine on the site</t>
  </si>
  <si>
    <t>C4.3.5.2</t>
  </si>
  <si>
    <t>Large milling machine with a cutting width exceeding 1,2m</t>
  </si>
  <si>
    <t>C4.3.6</t>
  </si>
  <si>
    <t>Milling and removal of existing asphalt layers with an average milling depth (Contractor takes ownership)</t>
  </si>
  <si>
    <t>C4.3.6.2</t>
  </si>
  <si>
    <t>Exceeding 50mm but not exceeding 100mm</t>
  </si>
  <si>
    <t>Crushed stone, macadam, gravel and sand material</t>
  </si>
  <si>
    <t>C4.3.18</t>
  </si>
  <si>
    <t>Excavate non-compliant or excess pavement layer material to spoil in sites designated by the Contractor, material consisting of</t>
  </si>
  <si>
    <t>Pavement layer material:</t>
  </si>
  <si>
    <t>C4.4.3</t>
  </si>
  <si>
    <t>Cost to procure commercial materials identified by the Employer from private or non-commercial sources</t>
  </si>
  <si>
    <t>C5.2.2</t>
  </si>
  <si>
    <t xml:space="preserve">Fill construction: </t>
  </si>
  <si>
    <t>C5.2.2.1</t>
  </si>
  <si>
    <t>Normal fill material in compacted layer thicknesses of 200mm and less:</t>
  </si>
  <si>
    <t>C6.1.1</t>
  </si>
  <si>
    <t>Construction of trial section (Complete: including texturing and curing)</t>
  </si>
  <si>
    <t>C6.1.1.2</t>
  </si>
  <si>
    <t>C6.1.2</t>
  </si>
  <si>
    <t>Construction of jointed concrete pavement (JCP) (Excluding texturing and curing)</t>
  </si>
  <si>
    <t>C6.1.4</t>
  </si>
  <si>
    <t xml:space="preserve">Texturing and curing the concrete pavement  </t>
  </si>
  <si>
    <t>C6.1.4.2</t>
  </si>
  <si>
    <t>Burlap-dragged and broom finish only</t>
  </si>
  <si>
    <t>C6.1.4.3</t>
  </si>
  <si>
    <t>Curing:</t>
  </si>
  <si>
    <t>C6.1.5</t>
  </si>
  <si>
    <t xml:space="preserve">Variation in the rate of application of the curing compound </t>
  </si>
  <si>
    <t>C6.1.6</t>
  </si>
  <si>
    <t>Joints</t>
  </si>
  <si>
    <t>C6.1.7</t>
  </si>
  <si>
    <t xml:space="preserve">Steel reinforcement in concrete pavements  </t>
  </si>
  <si>
    <t>C6.1.7.3</t>
  </si>
  <si>
    <t xml:space="preserve">Welded steel fabric </t>
  </si>
  <si>
    <t>C6.1.8</t>
  </si>
  <si>
    <t xml:space="preserve">Drilling of testing of cores  </t>
  </si>
  <si>
    <t>C6.1.8.1</t>
  </si>
  <si>
    <t xml:space="preserve">100mm cores drilled from pavement for testing of compressive strength </t>
  </si>
  <si>
    <t>C8.1.3</t>
  </si>
  <si>
    <t>Extra over item C8.1.1 for applying the prime coat accessible only to hand-held or light equipment</t>
  </si>
  <si>
    <t>C9.1.3</t>
  </si>
  <si>
    <t>Application of bond coat</t>
  </si>
  <si>
    <t>C9.1.3.3</t>
  </si>
  <si>
    <t xml:space="preserve">Applied by hand using brushes on all exposed transverse and longitudinal construction joints </t>
  </si>
  <si>
    <t>C9.1.5</t>
  </si>
  <si>
    <t>Asphalt surfacing</t>
  </si>
  <si>
    <t>C9.1.13</t>
  </si>
  <si>
    <t xml:space="preserve">Coring of asphalt layers  </t>
  </si>
  <si>
    <t>C9.1.13.1</t>
  </si>
  <si>
    <t>100mm diameter</t>
  </si>
  <si>
    <t>(c)Skilled labourer</t>
  </si>
  <si>
    <t>(e)Foreman</t>
  </si>
  <si>
    <t xml:space="preserve">(c)Dump truck </t>
  </si>
  <si>
    <t>(a)Procurement of materials</t>
  </si>
  <si>
    <t>(b)Contractor's handling costs, profit and all other charges in respect of item C1.2.8.4(a)</t>
  </si>
  <si>
    <t>(b)Soil and gravel material</t>
  </si>
  <si>
    <t>(a)Cement CEM II or III</t>
  </si>
  <si>
    <t>(b)Compacted to 93% of MDD</t>
  </si>
  <si>
    <t>(i)Handling costs and profit in respect of item C20.1.2.2(a)</t>
  </si>
  <si>
    <t>Amount</t>
  </si>
  <si>
    <t>C1.2</t>
  </si>
  <si>
    <t>GENERAL REQUIREMENTS AND PROVISIONS</t>
  </si>
  <si>
    <t>C1.3</t>
  </si>
  <si>
    <t xml:space="preserve">CONTRACTOR'S ESTABLISHMENT ON SITE AND GENERAL ON SITE AND GENERAL OBLIGATIONS </t>
  </si>
  <si>
    <t>C1.4</t>
  </si>
  <si>
    <t>(a)Unskilled labourer</t>
  </si>
  <si>
    <t>m</t>
  </si>
  <si>
    <t>No</t>
  </si>
  <si>
    <t>%</t>
  </si>
  <si>
    <t>m³</t>
  </si>
  <si>
    <t>kg</t>
  </si>
  <si>
    <r>
      <t>m</t>
    </r>
    <r>
      <rPr>
        <vertAlign val="superscript"/>
        <sz val="10"/>
        <rFont val="Arial"/>
        <family val="2"/>
      </rPr>
      <t>2</t>
    </r>
  </si>
  <si>
    <t>C4.4.2</t>
  </si>
  <si>
    <t>m²</t>
  </si>
  <si>
    <t>D</t>
  </si>
  <si>
    <t>GENERAL</t>
  </si>
  <si>
    <t>FACILITIES FOR THE ENGINEER</t>
  </si>
  <si>
    <t>C1.7</t>
  </si>
  <si>
    <t>LOADING AND HAULING</t>
  </si>
  <si>
    <t>EXISTING ROAD MATERIALS</t>
  </si>
  <si>
    <t>C4.3</t>
  </si>
  <si>
    <t>C4.4</t>
  </si>
  <si>
    <t>COMMERCIAL MATERIALS</t>
  </si>
  <si>
    <t>C4.5</t>
  </si>
  <si>
    <t>ALTERNATIVE MATERIALS</t>
  </si>
  <si>
    <t>C5.2</t>
  </si>
  <si>
    <t>FILL</t>
  </si>
  <si>
    <t>C6</t>
  </si>
  <si>
    <t>CONCRETE LAYERS</t>
  </si>
  <si>
    <t>C6.1</t>
  </si>
  <si>
    <t>PAVER LAID CONCRETE LAYERS</t>
  </si>
  <si>
    <t>C8.1</t>
  </si>
  <si>
    <t>PRIME COAT</t>
  </si>
  <si>
    <t>C9.1</t>
  </si>
  <si>
    <t>ASPHALT LAYERS</t>
  </si>
  <si>
    <r>
      <t>m</t>
    </r>
    <r>
      <rPr>
        <vertAlign val="superscript"/>
        <sz val="10"/>
        <rFont val="Arial"/>
        <family val="2"/>
      </rPr>
      <t>3</t>
    </r>
  </si>
  <si>
    <t>t</t>
  </si>
  <si>
    <t>C20.1</t>
  </si>
  <si>
    <t>TESTING MATERIALS AND JUDGEMENT OF WORKMANSHIP</t>
  </si>
  <si>
    <t>Sub-Total</t>
  </si>
  <si>
    <t>hr</t>
  </si>
  <si>
    <t>km</t>
  </si>
  <si>
    <t>ℓ</t>
  </si>
  <si>
    <t>ha</t>
  </si>
  <si>
    <t>prime cost sum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</si>
  <si>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- km</t>
    </r>
  </si>
  <si>
    <t>C4.3.18.2</t>
  </si>
  <si>
    <t>C6.1.2.3</t>
  </si>
  <si>
    <t>Additional concrete placed to thicken up the slab at joints as specified in the Contract Documentation</t>
  </si>
  <si>
    <t>C6.1.6.3</t>
  </si>
  <si>
    <t>C6.1.6.4</t>
  </si>
  <si>
    <t>Dowel bars: mild steel inserted in new concrete (indicate diameter, length and position on drawings):</t>
  </si>
  <si>
    <t>Pre-installed on approved frame</t>
  </si>
  <si>
    <t>C6.1.6.5</t>
  </si>
  <si>
    <t xml:space="preserve">      (i)  Bulldozer (Min 104 kW or similar)</t>
  </si>
  <si>
    <t xml:space="preserve">      (ii) Tip trucks (Min. 10.0m³  capacity)</t>
  </si>
  <si>
    <t xml:space="preserve">     (iii) Water cart (Min. 10 000 litre)</t>
  </si>
  <si>
    <t>Construction equipment</t>
  </si>
  <si>
    <t xml:space="preserve">(h)Other equipment </t>
  </si>
  <si>
    <t xml:space="preserve">Vehicles </t>
  </si>
  <si>
    <t>(b) Labour enhanced construction (160 mm)</t>
  </si>
  <si>
    <t>C4.4.2.1</t>
  </si>
  <si>
    <t>(g)Type G5B materials</t>
  </si>
  <si>
    <t>Commercial materials identified by the Contractor from commercial, private or other non-commercial suppliers (source of material must be licenced)</t>
  </si>
  <si>
    <t>(q) Natural or crushed gravel material for the wearing course of an unsealed road</t>
  </si>
  <si>
    <t>Labour enhanced construction (160mm 35/20)</t>
  </si>
  <si>
    <t>Sealed transverse contraction joints sawn in two separate operations (widths as shown on the drawings refer Concrete Pavement Detail )</t>
  </si>
  <si>
    <t xml:space="preserve">Tie-bars: installed in new concrete </t>
  </si>
  <si>
    <t>(b) High tensile steel(12 mm dia, and 650 mm long and 750 c/c shape code 37 tie-bar):</t>
  </si>
  <si>
    <t>C</t>
  </si>
  <si>
    <t>B</t>
  </si>
  <si>
    <t>A</t>
  </si>
  <si>
    <t>Tack Coat</t>
  </si>
  <si>
    <t>C1</t>
  </si>
  <si>
    <t>(j)Type G7 materials</t>
  </si>
  <si>
    <t>(l)Type G9 materials</t>
  </si>
  <si>
    <t>CALCULATION OF TENDER SUM</t>
  </si>
  <si>
    <t>CONTINGENCIES</t>
  </si>
  <si>
    <t>CONTRACT PRICE ADJUSTMENT</t>
  </si>
  <si>
    <t>E</t>
  </si>
  <si>
    <t>F</t>
  </si>
  <si>
    <t>TENDER SUM (D + E)</t>
  </si>
  <si>
    <t>(a)… (Compaction test)</t>
  </si>
  <si>
    <t>C4.3.6.1</t>
  </si>
  <si>
    <t>Not exceeding 50mm</t>
  </si>
  <si>
    <t>Month</t>
  </si>
  <si>
    <t>(c) Boulders, hard material and concrete</t>
  </si>
  <si>
    <t>SCHEDULE A: BETTERMENT &amp; REGRAVELING, ROAD MARKING &amp; BLADING</t>
  </si>
  <si>
    <t>(e) Sand skeletal mix – continuously graded (40 mm, PG 58V-22/ Paver laid)</t>
  </si>
  <si>
    <t>EXPANDED PUBLIC WORKS PROGRAMME</t>
  </si>
  <si>
    <t>AMT</t>
  </si>
  <si>
    <t>Provision of the training venue facility, including the cost of transporting the learners to and from this facility:</t>
  </si>
  <si>
    <t>Training of learners employed by the contractor or Targeted Enterprise subcontractors:</t>
  </si>
  <si>
    <t>(a) Generic skills:</t>
  </si>
  <si>
    <t>(i) Training costs</t>
  </si>
  <si>
    <t>Prov sum</t>
  </si>
  <si>
    <t>(b) Entrepreneurial skills:</t>
  </si>
  <si>
    <t>(c) Construction skills:</t>
  </si>
  <si>
    <t>(d) Transportation and accommodation costs of selected learners only, while receiving off-site training:</t>
  </si>
  <si>
    <t>(i) Transportation and accommodation costs</t>
  </si>
  <si>
    <t>Payments associated with the NYS programme:</t>
  </si>
  <si>
    <t>(a) Employment of NYS workers</t>
  </si>
  <si>
    <t>(b) Provision of tools and apparel for NYS workers</t>
  </si>
  <si>
    <t>(d) Training of NYS workers:</t>
  </si>
  <si>
    <t>(i) Provision of training for NYS workers</t>
  </si>
  <si>
    <t>(e) Liaison with the Employer’s project manager and the training service provider:</t>
  </si>
  <si>
    <t>(i) Liaison conducted by the Construction Manager</t>
  </si>
  <si>
    <t>h</t>
  </si>
  <si>
    <t>(ii) Liaison conducted by the senior site foreman</t>
  </si>
  <si>
    <t>TOTAL CARRIED FORWARD TO SUMMARY</t>
  </si>
  <si>
    <t>SMALL CONTRACTOR DEVELOPMENT</t>
  </si>
  <si>
    <t>Construction Works for Targeted Enterprise subcontractors:</t>
  </si>
  <si>
    <t>(a) Payments associated with the construction Works carried out by Targeted Enterprise subcontractors</t>
  </si>
  <si>
    <t>(c) Supply of materials and small construction equipment to assist Targeted Enterprise subcontractors</t>
  </si>
  <si>
    <t>(e) Management of Targeted Enterprise subcontractors</t>
  </si>
  <si>
    <t>Training of learners employed by Targeted Enterprise subcontractors:</t>
  </si>
  <si>
    <t>metre (m)</t>
  </si>
  <si>
    <t>State for each water main the number of joints to be encased (wrapped)</t>
  </si>
  <si>
    <t>State diameter</t>
  </si>
  <si>
    <t>Describe hydrant type</t>
  </si>
  <si>
    <t>Describe water meter type</t>
  </si>
  <si>
    <t>C2.3.28.3</t>
  </si>
  <si>
    <t>Etc., insert additional items as required</t>
  </si>
  <si>
    <t>Bedding for water mains (Class B and C) and fill blanket compacted to 90 % of MDD (100 % for sand)</t>
  </si>
  <si>
    <t>C2.3.29.1</t>
  </si>
  <si>
    <t>C2.3.29.2</t>
  </si>
  <si>
    <t>PART G</t>
  </si>
  <si>
    <t xml:space="preserve">(a)Project Liaison Committee </t>
  </si>
  <si>
    <t>(c) Project Liaison Officer</t>
  </si>
  <si>
    <t>Prov.Sum</t>
  </si>
  <si>
    <t>Compensation for Surveyor</t>
  </si>
  <si>
    <t>(a) Provision of Survey as requested by the Engineer</t>
  </si>
  <si>
    <t xml:space="preserve">Compensation for Geotechnical Consultant </t>
  </si>
  <si>
    <t>(a) Provision of Geotechnical Engineering Specialist as requested by the Engineer</t>
  </si>
  <si>
    <t>Compensation for Environmental Consultant</t>
  </si>
  <si>
    <t xml:space="preserve">Compensation for Health and Safety Agent </t>
  </si>
  <si>
    <t>(a) Provision of Environmental Consultant as requested by the Engineer</t>
  </si>
  <si>
    <t>(a) Provision of a Health and Safety Agent as requested by the Engineer</t>
  </si>
  <si>
    <t>Adhoc Designs as conducted by the Engineer</t>
  </si>
  <si>
    <t>(a) Provision of a Adhoc designs as conducted by Registered Professional (Pr Eng or PR Tech Eng)</t>
  </si>
  <si>
    <t>Expanded Public Works Programme</t>
  </si>
  <si>
    <t>Small Contract Development</t>
  </si>
  <si>
    <t>(b) Labour enhanced construction</t>
  </si>
  <si>
    <t>(a)Motor grader, self propelled, mass not less than 9 tons, power approximately 100KW</t>
  </si>
  <si>
    <t>(b)Vibratory roller, 9-12 tons mass</t>
  </si>
  <si>
    <r>
      <t>(e)Tractor loader backhoe, 55-70 kW, 0,5m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bucket</t>
    </r>
  </si>
  <si>
    <t>(f)Excavator, minimum power 105 kW</t>
  </si>
  <si>
    <t>(b)Flatbed truck, 10 ton minimum load capacity</t>
  </si>
  <si>
    <t>Procurement of Targeted Enterprises:</t>
  </si>
  <si>
    <t>(a) Management and execution of Targeted Enterprise procurement process:</t>
  </si>
  <si>
    <t>(ii) Procurement process for the appointment of CIDB contractor grading designation 2 Targeted Enterprise subcontractor (80 copies of the tender document required for each individual tender)</t>
  </si>
  <si>
    <t>(iii) Procurement process for the appointment of CIDB contractor grading designation 3 Targeted Enterprise subcontractor (60 copies of the tender document required for each individual tender)</t>
  </si>
  <si>
    <t>(iv) Procurement process for the appointment of CIDB contractor grading designation 4 Targeted Enterprise subcontractor (50 copies of the tender document required for each individual tender)</t>
  </si>
  <si>
    <t>(v) Procurement process for the appointment of CIDB contractor grading designation 5 Targeted Enterprise subcontractor (40 copies of the tender document required for each individual tender)</t>
  </si>
  <si>
    <t>(vi) Procurement process for the appointment of CIDB contractor grading designation 6 Targeted Enterprise subcontractor (40 copies of the tender document required for each individual tender)</t>
  </si>
  <si>
    <t>N</t>
  </si>
  <si>
    <t>PART F</t>
  </si>
  <si>
    <t>Prov Sum</t>
  </si>
  <si>
    <t>(iii) Provision for additional Costs</t>
  </si>
  <si>
    <t>(ii) Provision for mentorship</t>
  </si>
  <si>
    <t>(i) Povision for stipends</t>
  </si>
  <si>
    <t>(d) Employment of Candidates employed under Method 4</t>
  </si>
  <si>
    <t>(c) Employment of Leaners employed under Method 3</t>
  </si>
  <si>
    <t>(ii) Provision for additional Costs</t>
  </si>
  <si>
    <t>(b) Employment of Leaners employed under Method 2</t>
  </si>
  <si>
    <t>(a) Employment of Leaners employed under Method 1</t>
  </si>
  <si>
    <t>Payments associated with the Contract Skills Development Goals:</t>
  </si>
  <si>
    <t xml:space="preserve">CIDB CONTRACT SKILLS DEVELOPMENT GOAL </t>
  </si>
  <si>
    <t>AMOUNT</t>
  </si>
  <si>
    <t>CIDB Contract Skills Development Goal</t>
  </si>
  <si>
    <t>PART E</t>
  </si>
  <si>
    <t>(c) Handling costs and profit in respect of subitems E6.03(a) and (b)</t>
  </si>
  <si>
    <t>(ii) Handling costs and profit in respect of subitem E6.02(d)(i)</t>
  </si>
  <si>
    <t>(ii) Handling costs and profit in respect of subitem E6.02(c)(i)</t>
  </si>
  <si>
    <t>(ii) Handling costs and profit in respect of subitem E6.02(b)(i)</t>
  </si>
  <si>
    <t>(ii) Handling costs and profit in respect of subitem E6.02(a)(i)</t>
  </si>
  <si>
    <t>(ii) Handling costs and profit in respect of subitem E6.03(d)(i)</t>
  </si>
  <si>
    <t>(ii) Handling costs and profit in respect of subitem F10.03(a)(i)</t>
  </si>
  <si>
    <t>(ii) Handling costs and profit in respect of subitem F10.03(b)(i)</t>
  </si>
  <si>
    <t>(ii) Handling costs and profit in respect of subitem F10.03(c)(i)</t>
  </si>
  <si>
    <t>(ii) Handling costs and profit in respect of subitem F10.03(d)(i)</t>
  </si>
  <si>
    <t>(d) Handling costs and profit in respect of subitem F10.02(c)</t>
  </si>
  <si>
    <t>(b) Handling costs and profit in respect of subitem F10.02(a)</t>
  </si>
  <si>
    <t>(a)  Fixed Obligations</t>
  </si>
  <si>
    <t>(b) Time Related Obligations</t>
  </si>
  <si>
    <t>PSC.1.2.3.11</t>
  </si>
  <si>
    <t xml:space="preserve"> PSC.1.2.3.10</t>
  </si>
  <si>
    <t>(b)Handling cost and profit in respect of subitem PSC 1.2.3.10 (a)</t>
  </si>
  <si>
    <t>(d)Handling cost and profit in respect of subitem PSC 1.2.3.10 (c)</t>
  </si>
  <si>
    <t>(b) Handling cost and profit in respect of subitem PSC 1.2.3.11(a)</t>
  </si>
  <si>
    <t>(b) Handling cost and profit in respect of subitem PSC 1.2.3.12 (a)</t>
  </si>
  <si>
    <t>(b) Handling cost and profit in respect of subitem PSC 1.2.3.13(a)</t>
  </si>
  <si>
    <t>(b) Handling cost and profit in respect of subitem PSC 1.2.3.14(a)</t>
  </si>
  <si>
    <t>(b) Handling cost and profit in respect of subitem PSC 1.2.3.15(a)</t>
  </si>
  <si>
    <t>PSC.1.2.3.12</t>
  </si>
  <si>
    <t>PSC.1.2.3.13</t>
  </si>
  <si>
    <t>PSC.1.2.3.14</t>
  </si>
  <si>
    <t>PSC.1.2.3.15</t>
  </si>
  <si>
    <t>PART E: EXPANDED PUBLIC WORK PROGRAMME</t>
  </si>
  <si>
    <t>E6.01</t>
  </si>
  <si>
    <t>E6.02</t>
  </si>
  <si>
    <t>E6.03</t>
  </si>
  <si>
    <t>PART F: SMALL CONTRACTOR DEVELOPMENT</t>
  </si>
  <si>
    <t>F10.01</t>
  </si>
  <si>
    <t>F10.02</t>
  </si>
  <si>
    <t>F10.03</t>
  </si>
  <si>
    <t>(i) Procurement process for the appointment of CIDB contractor grading designation 1 Targeted Enterprise subcontractor (100 copies of the tender document required for each individual tender)</t>
  </si>
  <si>
    <t xml:space="preserve">PART G: CIDB CONTRACT SKILLS DEVELOPMENT GOAL </t>
  </si>
  <si>
    <t>G7</t>
  </si>
  <si>
    <t>G7.01</t>
  </si>
  <si>
    <t>SCHEDULE C: PART E, F and G</t>
  </si>
  <si>
    <t>CONTRACT NO. ZNB01309/00000/00/POR/INF/22/T: PROVISION OF MAINTENANCE ON VARIOUS PROVINCIAL ROADS OVER A PERIOD OF 36 MONTHS WITHIN UMDONI NORTHERN ZONE 2 UNDER COST CENTRE PORT SHEPSTONE IN THE DURBAN REGION.  CIDB GRADE 7CE OR HIGHER</t>
  </si>
  <si>
    <t>SCHEDULE A</t>
  </si>
  <si>
    <t>SUB-TOTAL 3 ( A + B)</t>
  </si>
  <si>
    <t>VAT ON SUB TOTAL 3</t>
  </si>
  <si>
    <t xml:space="preserve">SUB-TOTAL 2 </t>
  </si>
  <si>
    <t>SUB-TOTAL 1</t>
  </si>
  <si>
    <t>PSC1.2.5</t>
  </si>
  <si>
    <t>PSC1.2.5.1</t>
  </si>
  <si>
    <t>PSC1.2.5.2</t>
  </si>
  <si>
    <t>C8.6.7.1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</si>
</sst>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0.000"/>
    <numFmt numFmtId="167" formatCode="&quot;R&quot;\ #,##0.00"/>
    <numFmt numFmtId="168" formatCode="_(&quot;$&quot;* #,##0.00_);_(&quot;$&quot;* \(#,##0.00\);_(&quot;$&quot;* &quot;-&quot;??_);_(@_)"/>
    <numFmt numFmtId="169" formatCode="\$#"/>
    <numFmt numFmtId="170" formatCode="#,##0.0_);\(#,##0.0\)"/>
    <numFmt numFmtId="171" formatCode="_(* #,##0.00_);_(* \(#,##0.00\)"/>
    <numFmt numFmtId="172" formatCode="&quot;R&quot;#,##0.00"/>
    <numFmt numFmtId="173" formatCode="&quot;R&quot;\ #,##0.0"/>
    <numFmt numFmtId="174" formatCode="_-[$R-1C09]* #,##0.00_-;\-[$R-1C09]* #,##0.00_-;_-[$R-1C09]* &quot;-&quot;??_-;_-@_-"/>
    <numFmt numFmtId="175" formatCode="[$R-1C09]#,##0.00;[Red]\-[$R-1C09]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10"/>
      <color rgb="FF0000FF"/>
      <name val="Arial"/>
      <family val="2"/>
    </font>
    <font>
      <sz val="10"/>
      <name val="MS Sans Serif"/>
    </font>
    <font>
      <b/>
      <sz val="12"/>
      <name val="Arial"/>
      <family val="2"/>
    </font>
    <font>
      <sz val="10"/>
      <name val="MS Sans Serif"/>
      <family val="2"/>
    </font>
    <font>
      <b/>
      <u/>
      <sz val="13"/>
      <color rgb="FF0000FF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color indexed="8"/>
      <name val="Courier"/>
      <family val="3"/>
    </font>
    <font>
      <b/>
      <sz val="9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3"/>
      <name val="Arial"/>
      <family val="2"/>
    </font>
    <font>
      <b/>
      <sz val="10"/>
      <color theme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518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9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9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6" fillId="0" borderId="0"/>
    <xf numFmtId="165" fontId="12" fillId="0" borderId="0" applyFont="0" applyFill="0" applyBorder="0" applyAlignment="0" applyProtection="0"/>
    <xf numFmtId="0" fontId="8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0" fillId="0" borderId="0"/>
    <xf numFmtId="4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2" fillId="0" borderId="1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26" fillId="0" borderId="0">
      <protection locked="0"/>
    </xf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26" fillId="0" borderId="0">
      <protection locked="0"/>
    </xf>
    <xf numFmtId="15" fontId="26" fillId="0" borderId="0">
      <protection locked="0"/>
    </xf>
    <xf numFmtId="15" fontId="12" fillId="0" borderId="0" applyFont="0" applyFill="0" applyBorder="0" applyAlignment="0" applyProtection="0"/>
    <xf numFmtId="17" fontId="12" fillId="0" borderId="0" applyFont="0" applyFill="0" applyBorder="0" applyAlignment="0" applyProtection="0"/>
    <xf numFmtId="37" fontId="12" fillId="0" borderId="38" applyFont="0" applyFill="0" applyBorder="0" applyAlignment="0" applyProtection="0">
      <alignment vertical="center"/>
    </xf>
    <xf numFmtId="170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2" fontId="12" fillId="5" borderId="0"/>
    <xf numFmtId="2" fontId="12" fillId="5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2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22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0" fontId="7" fillId="0" borderId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6" fillId="0" borderId="0"/>
    <xf numFmtId="165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174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0" fontId="1" fillId="0" borderId="0"/>
    <xf numFmtId="165" fontId="12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12" fillId="0" borderId="0" applyFont="0" applyFill="0" applyBorder="0" applyAlignment="0" applyProtection="0"/>
  </cellStyleXfs>
  <cellXfs count="384">
    <xf numFmtId="0" fontId="0" fillId="0" borderId="0" xfId="0"/>
    <xf numFmtId="0" fontId="0" fillId="0" borderId="0" xfId="0" applyAlignment="1">
      <alignment wrapText="1"/>
    </xf>
    <xf numFmtId="0" fontId="12" fillId="0" borderId="0" xfId="0" applyFont="1"/>
    <xf numFmtId="2" fontId="11" fillId="0" borderId="0" xfId="0" applyNumberFormat="1" applyFont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164" fontId="0" fillId="0" borderId="0" xfId="1" applyFont="1"/>
    <xf numFmtId="0" fontId="11" fillId="0" borderId="0" xfId="0" applyFont="1"/>
    <xf numFmtId="0" fontId="12" fillId="0" borderId="0" xfId="0" applyFont="1" applyAlignment="1">
      <alignment horizontal="center"/>
    </xf>
    <xf numFmtId="0" fontId="0" fillId="0" borderId="14" xfId="0" applyBorder="1"/>
    <xf numFmtId="0" fontId="0" fillId="0" borderId="0" xfId="0" applyAlignment="1">
      <alignment horizontal="center"/>
    </xf>
    <xf numFmtId="2" fontId="11" fillId="0" borderId="3" xfId="0" applyNumberFormat="1" applyFont="1" applyBorder="1" applyAlignment="1">
      <alignment horizontal="left" vertical="center" wrapText="1"/>
    </xf>
    <xf numFmtId="2" fontId="11" fillId="0" borderId="28" xfId="0" applyNumberFormat="1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12" fillId="0" borderId="3" xfId="0" applyFont="1" applyBorder="1" applyAlignment="1">
      <alignment wrapText="1"/>
    </xf>
    <xf numFmtId="0" fontId="13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/>
    </xf>
    <xf numFmtId="0" fontId="12" fillId="0" borderId="3" xfId="0" applyFont="1" applyBorder="1"/>
    <xf numFmtId="164" fontId="0" fillId="0" borderId="3" xfId="1" applyFont="1" applyBorder="1"/>
    <xf numFmtId="0" fontId="0" fillId="0" borderId="3" xfId="0" applyBorder="1" applyAlignment="1">
      <alignment horizontal="center"/>
    </xf>
    <xf numFmtId="0" fontId="13" fillId="2" borderId="24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0" borderId="28" xfId="0" applyBorder="1"/>
    <xf numFmtId="0" fontId="11" fillId="0" borderId="2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14" xfId="0" applyFont="1" applyBorder="1" applyAlignment="1">
      <alignment horizontal="left" wrapText="1"/>
    </xf>
    <xf numFmtId="0" fontId="11" fillId="0" borderId="1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2" fontId="11" fillId="4" borderId="6" xfId="0" applyNumberFormat="1" applyFont="1" applyFill="1" applyBorder="1" applyAlignment="1">
      <alignment horizontal="left" vertical="center" wrapText="1"/>
    </xf>
    <xf numFmtId="164" fontId="11" fillId="4" borderId="3" xfId="1" applyFont="1" applyFill="1" applyBorder="1" applyAlignment="1">
      <alignment horizontal="left" vertical="center" wrapText="1"/>
    </xf>
    <xf numFmtId="2" fontId="11" fillId="4" borderId="30" xfId="0" applyNumberFormat="1" applyFont="1" applyFill="1" applyBorder="1" applyAlignment="1">
      <alignment horizontal="left" vertical="center" wrapText="1"/>
    </xf>
    <xf numFmtId="0" fontId="0" fillId="0" borderId="31" xfId="0" applyBorder="1"/>
    <xf numFmtId="0" fontId="0" fillId="0" borderId="31" xfId="0" applyBorder="1" applyAlignment="1">
      <alignment wrapText="1"/>
    </xf>
    <xf numFmtId="0" fontId="0" fillId="0" borderId="31" xfId="0" applyBorder="1" applyAlignment="1">
      <alignment horizontal="center"/>
    </xf>
    <xf numFmtId="2" fontId="11" fillId="4" borderId="6" xfId="0" applyNumberFormat="1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top"/>
    </xf>
    <xf numFmtId="0" fontId="11" fillId="2" borderId="29" xfId="0" applyFont="1" applyFill="1" applyBorder="1" applyAlignment="1">
      <alignment horizontal="left" vertical="top"/>
    </xf>
    <xf numFmtId="2" fontId="11" fillId="4" borderId="3" xfId="0" applyNumberFormat="1" applyFont="1" applyFill="1" applyBorder="1" applyAlignment="1">
      <alignment horizontal="center" vertical="center" wrapText="1"/>
    </xf>
    <xf numFmtId="164" fontId="11" fillId="0" borderId="0" xfId="1" applyFont="1" applyFill="1" applyBorder="1" applyAlignment="1">
      <alignment horizontal="left" vertical="center" wrapText="1"/>
    </xf>
    <xf numFmtId="2" fontId="17" fillId="3" borderId="0" xfId="0" applyNumberFormat="1" applyFont="1" applyFill="1" applyAlignment="1">
      <alignment horizontal="left" vertical="center"/>
    </xf>
    <xf numFmtId="164" fontId="0" fillId="0" borderId="3" xfId="1" applyFont="1" applyFill="1" applyBorder="1"/>
    <xf numFmtId="164" fontId="13" fillId="2" borderId="3" xfId="1" applyFont="1" applyFill="1" applyBorder="1" applyAlignment="1">
      <alignment horizontal="center" vertical="center" wrapText="1"/>
    </xf>
    <xf numFmtId="164" fontId="13" fillId="0" borderId="3" xfId="1" applyFont="1" applyFill="1" applyBorder="1" applyAlignment="1">
      <alignment horizontal="center" vertical="center" wrapText="1"/>
    </xf>
    <xf numFmtId="164" fontId="12" fillId="0" borderId="3" xfId="1" applyFont="1" applyBorder="1" applyAlignment="1">
      <alignment horizontal="right" vertical="center" wrapText="1"/>
    </xf>
    <xf numFmtId="164" fontId="13" fillId="2" borderId="24" xfId="1" applyFont="1" applyFill="1" applyBorder="1" applyAlignment="1">
      <alignment horizontal="center" vertical="center" wrapText="1"/>
    </xf>
    <xf numFmtId="164" fontId="0" fillId="0" borderId="28" xfId="1" applyFont="1" applyBorder="1"/>
    <xf numFmtId="164" fontId="0" fillId="0" borderId="21" xfId="1" applyFont="1" applyBorder="1"/>
    <xf numFmtId="164" fontId="11" fillId="0" borderId="7" xfId="1" applyFont="1" applyBorder="1"/>
    <xf numFmtId="164" fontId="11" fillId="0" borderId="28" xfId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3" borderId="5" xfId="0" applyFont="1" applyFill="1" applyBorder="1" applyAlignment="1">
      <alignment horizontal="left" vertical="center" wrapText="1"/>
    </xf>
    <xf numFmtId="2" fontId="12" fillId="0" borderId="23" xfId="0" applyNumberFormat="1" applyFont="1" applyBorder="1" applyAlignment="1">
      <alignment horizontal="left" vertical="center" wrapText="1"/>
    </xf>
    <xf numFmtId="2" fontId="0" fillId="0" borderId="0" xfId="0" applyNumberFormat="1"/>
    <xf numFmtId="0" fontId="12" fillId="0" borderId="21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0" fontId="27" fillId="2" borderId="30" xfId="0" applyFont="1" applyFill="1" applyBorder="1" applyAlignment="1">
      <alignment horizontal="center" vertical="center"/>
    </xf>
    <xf numFmtId="0" fontId="11" fillId="0" borderId="3" xfId="0" applyFont="1" applyBorder="1"/>
    <xf numFmtId="0" fontId="27" fillId="2" borderId="30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/>
    </xf>
    <xf numFmtId="0" fontId="27" fillId="2" borderId="32" xfId="0" applyFont="1" applyFill="1" applyBorder="1" applyAlignment="1">
      <alignment horizontal="center" vertical="center" wrapText="1"/>
    </xf>
    <xf numFmtId="0" fontId="28" fillId="0" borderId="0" xfId="309" applyFont="1"/>
    <xf numFmtId="0" fontId="30" fillId="0" borderId="0" xfId="309" applyFont="1" applyAlignment="1">
      <alignment horizontal="center"/>
    </xf>
    <xf numFmtId="0" fontId="29" fillId="0" borderId="4" xfId="309" applyFont="1" applyBorder="1" applyAlignment="1">
      <alignment vertical="center"/>
    </xf>
    <xf numFmtId="0" fontId="30" fillId="0" borderId="0" xfId="309" applyFont="1"/>
    <xf numFmtId="0" fontId="28" fillId="0" borderId="0" xfId="309" applyFont="1" applyAlignment="1">
      <alignment horizontal="left"/>
    </xf>
    <xf numFmtId="2" fontId="12" fillId="2" borderId="6" xfId="0" applyNumberFormat="1" applyFont="1" applyFill="1" applyBorder="1" applyAlignment="1">
      <alignment horizontal="left" vertical="center" wrapText="1"/>
    </xf>
    <xf numFmtId="2" fontId="12" fillId="2" borderId="29" xfId="0" applyNumberFormat="1" applyFont="1" applyFill="1" applyBorder="1" applyAlignment="1">
      <alignment horizontal="left" vertical="center" wrapText="1"/>
    </xf>
    <xf numFmtId="0" fontId="11" fillId="0" borderId="28" xfId="0" applyFont="1" applyBorder="1"/>
    <xf numFmtId="0" fontId="11" fillId="0" borderId="27" xfId="0" applyFont="1" applyBorder="1"/>
    <xf numFmtId="0" fontId="27" fillId="0" borderId="3" xfId="0" applyFont="1" applyBorder="1" applyAlignment="1">
      <alignment horizontal="center" vertical="center" wrapText="1"/>
    </xf>
    <xf numFmtId="0" fontId="11" fillId="0" borderId="28" xfId="0" applyFont="1" applyBorder="1" applyAlignment="1">
      <alignment wrapText="1"/>
    </xf>
    <xf numFmtId="172" fontId="0" fillId="0" borderId="0" xfId="0" applyNumberFormat="1"/>
    <xf numFmtId="172" fontId="11" fillId="0" borderId="28" xfId="0" applyNumberFormat="1" applyFont="1" applyBorder="1" applyAlignment="1">
      <alignment horizontal="center" vertical="center" wrapText="1"/>
    </xf>
    <xf numFmtId="172" fontId="11" fillId="4" borderId="3" xfId="0" applyNumberFormat="1" applyFont="1" applyFill="1" applyBorder="1" applyAlignment="1">
      <alignment horizontal="left" vertical="center" wrapText="1"/>
    </xf>
    <xf numFmtId="172" fontId="13" fillId="2" borderId="3" xfId="0" applyNumberFormat="1" applyFont="1" applyFill="1" applyBorder="1" applyAlignment="1">
      <alignment horizontal="center" vertical="center"/>
    </xf>
    <xf numFmtId="172" fontId="0" fillId="0" borderId="3" xfId="0" applyNumberFormat="1" applyBorder="1"/>
    <xf numFmtId="172" fontId="11" fillId="0" borderId="14" xfId="0" applyNumberFormat="1" applyFont="1" applyBorder="1" applyAlignment="1">
      <alignment horizontal="left"/>
    </xf>
    <xf numFmtId="172" fontId="13" fillId="2" borderId="3" xfId="0" applyNumberFormat="1" applyFont="1" applyFill="1" applyBorder="1" applyAlignment="1">
      <alignment horizontal="center" vertical="center" wrapText="1"/>
    </xf>
    <xf numFmtId="172" fontId="13" fillId="0" borderId="3" xfId="0" applyNumberFormat="1" applyFont="1" applyBorder="1" applyAlignment="1">
      <alignment horizontal="center" vertical="center" wrapText="1"/>
    </xf>
    <xf numFmtId="172" fontId="11" fillId="0" borderId="34" xfId="0" applyNumberFormat="1" applyFont="1" applyBorder="1" applyAlignment="1">
      <alignment horizontal="left"/>
    </xf>
    <xf numFmtId="172" fontId="0" fillId="0" borderId="35" xfId="0" applyNumberFormat="1" applyBorder="1"/>
    <xf numFmtId="172" fontId="11" fillId="0" borderId="8" xfId="0" applyNumberFormat="1" applyFont="1" applyBorder="1" applyAlignment="1">
      <alignment horizontal="left"/>
    </xf>
    <xf numFmtId="172" fontId="13" fillId="2" borderId="24" xfId="0" applyNumberFormat="1" applyFont="1" applyFill="1" applyBorder="1" applyAlignment="1">
      <alignment horizontal="center" vertical="center" wrapText="1"/>
    </xf>
    <xf numFmtId="172" fontId="0" fillId="0" borderId="28" xfId="0" applyNumberFormat="1" applyBorder="1"/>
    <xf numFmtId="172" fontId="0" fillId="0" borderId="31" xfId="0" applyNumberFormat="1" applyBorder="1"/>
    <xf numFmtId="172" fontId="28" fillId="0" borderId="0" xfId="309" applyNumberFormat="1" applyFont="1" applyAlignment="1">
      <alignment horizontal="left"/>
    </xf>
    <xf numFmtId="2" fontId="11" fillId="4" borderId="25" xfId="0" applyNumberFormat="1" applyFont="1" applyFill="1" applyBorder="1" applyAlignment="1">
      <alignment horizontal="left" vertical="center"/>
    </xf>
    <xf numFmtId="2" fontId="11" fillId="4" borderId="42" xfId="0" applyNumberFormat="1" applyFont="1" applyFill="1" applyBorder="1" applyAlignment="1">
      <alignment horizontal="left" vertical="center"/>
    </xf>
    <xf numFmtId="2" fontId="11" fillId="4" borderId="39" xfId="0" applyNumberFormat="1" applyFont="1" applyFill="1" applyBorder="1" applyAlignment="1">
      <alignment horizontal="left" vertical="center" wrapText="1"/>
    </xf>
    <xf numFmtId="2" fontId="11" fillId="4" borderId="43" xfId="0" applyNumberFormat="1" applyFont="1" applyFill="1" applyBorder="1" applyAlignment="1">
      <alignment horizontal="left" vertical="center" wrapText="1"/>
    </xf>
    <xf numFmtId="2" fontId="11" fillId="4" borderId="19" xfId="0" applyNumberFormat="1" applyFont="1" applyFill="1" applyBorder="1" applyAlignment="1">
      <alignment horizontal="left" vertical="center" wrapText="1"/>
    </xf>
    <xf numFmtId="2" fontId="11" fillId="4" borderId="20" xfId="0" applyNumberFormat="1" applyFont="1" applyFill="1" applyBorder="1" applyAlignment="1">
      <alignment horizontal="left" vertical="center" wrapText="1"/>
    </xf>
    <xf numFmtId="0" fontId="11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1" fillId="0" borderId="22" xfId="5" applyFont="1" applyBorder="1" applyAlignment="1">
      <alignment horizontal="center" vertical="center" wrapText="1"/>
    </xf>
    <xf numFmtId="0" fontId="11" fillId="0" borderId="9" xfId="5" applyFont="1" applyBorder="1" applyAlignment="1">
      <alignment vertical="center"/>
    </xf>
    <xf numFmtId="0" fontId="11" fillId="0" borderId="9" xfId="5" applyFont="1" applyBorder="1" applyAlignment="1">
      <alignment vertical="center" wrapText="1"/>
    </xf>
    <xf numFmtId="0" fontId="11" fillId="0" borderId="14" xfId="5" applyFont="1" applyBorder="1" applyAlignment="1">
      <alignment vertical="center"/>
    </xf>
    <xf numFmtId="167" fontId="11" fillId="0" borderId="36" xfId="5" applyNumberFormat="1" applyFont="1" applyBorder="1" applyAlignment="1">
      <alignment horizontal="center" vertical="center"/>
    </xf>
    <xf numFmtId="0" fontId="12" fillId="0" borderId="44" xfId="5" applyFont="1" applyBorder="1" applyAlignment="1">
      <alignment horizontal="center" vertical="center"/>
    </xf>
    <xf numFmtId="0" fontId="11" fillId="0" borderId="2" xfId="5" applyFont="1" applyBorder="1" applyAlignment="1">
      <alignment vertical="center"/>
    </xf>
    <xf numFmtId="0" fontId="12" fillId="0" borderId="2" xfId="5" applyFont="1" applyBorder="1" applyAlignment="1">
      <alignment horizontal="center" vertical="center" wrapText="1"/>
    </xf>
    <xf numFmtId="0" fontId="12" fillId="0" borderId="8" xfId="5" applyFont="1" applyBorder="1" applyAlignment="1">
      <alignment vertical="center"/>
    </xf>
    <xf numFmtId="167" fontId="13" fillId="0" borderId="11" xfId="5" applyNumberFormat="1" applyFont="1" applyBorder="1" applyAlignment="1">
      <alignment horizontal="right" vertical="center"/>
    </xf>
    <xf numFmtId="0" fontId="11" fillId="0" borderId="41" xfId="5" applyFont="1" applyBorder="1" applyAlignment="1">
      <alignment horizontal="center" vertical="center" wrapText="1"/>
    </xf>
    <xf numFmtId="167" fontId="12" fillId="0" borderId="37" xfId="5" applyNumberFormat="1" applyFont="1" applyBorder="1" applyAlignment="1">
      <alignment horizontal="center" vertical="center"/>
    </xf>
    <xf numFmtId="167" fontId="13" fillId="0" borderId="45" xfId="5" applyNumberFormat="1" applyFont="1" applyBorder="1" applyAlignment="1">
      <alignment horizontal="right" vertical="center"/>
    </xf>
    <xf numFmtId="0" fontId="11" fillId="0" borderId="2" xfId="5" applyFont="1" applyBorder="1" applyAlignment="1">
      <alignment vertical="center" wrapText="1"/>
    </xf>
    <xf numFmtId="0" fontId="11" fillId="0" borderId="8" xfId="5" applyFont="1" applyBorder="1" applyAlignment="1">
      <alignment vertical="center"/>
    </xf>
    <xf numFmtId="167" fontId="27" fillId="0" borderId="11" xfId="5" applyNumberFormat="1" applyFont="1" applyBorder="1" applyAlignment="1">
      <alignment horizontal="right" vertical="center"/>
    </xf>
    <xf numFmtId="0" fontId="12" fillId="0" borderId="5" xfId="5" applyFont="1" applyBorder="1" applyAlignment="1">
      <alignment vertical="center"/>
    </xf>
    <xf numFmtId="0" fontId="12" fillId="0" borderId="13" xfId="5" applyFont="1" applyBorder="1" applyAlignment="1">
      <alignment horizontal="center" vertical="center" wrapText="1"/>
    </xf>
    <xf numFmtId="167" fontId="13" fillId="0" borderId="47" xfId="5" applyNumberFormat="1" applyFont="1" applyBorder="1" applyAlignment="1">
      <alignment horizontal="right" vertical="center"/>
    </xf>
    <xf numFmtId="0" fontId="11" fillId="0" borderId="25" xfId="5" applyFont="1" applyBorder="1" applyAlignment="1">
      <alignment horizontal="center" vertical="center"/>
    </xf>
    <xf numFmtId="0" fontId="11" fillId="7" borderId="39" xfId="5" applyFont="1" applyFill="1" applyBorder="1" applyAlignment="1">
      <alignment horizontal="center" vertical="center" wrapText="1"/>
    </xf>
    <xf numFmtId="167" fontId="27" fillId="7" borderId="20" xfId="5" applyNumberFormat="1" applyFont="1" applyFill="1" applyBorder="1" applyAlignment="1">
      <alignment horizontal="right" vertical="center"/>
    </xf>
    <xf numFmtId="0" fontId="11" fillId="0" borderId="4" xfId="5" applyFont="1" applyBorder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0" borderId="0" xfId="5" applyFont="1" applyAlignment="1">
      <alignment horizontal="center" vertical="center" wrapText="1"/>
    </xf>
    <xf numFmtId="167" fontId="11" fillId="0" borderId="0" xfId="5" applyNumberFormat="1" applyFont="1" applyAlignment="1">
      <alignment horizontal="center" vertical="center"/>
    </xf>
    <xf numFmtId="167" fontId="27" fillId="0" borderId="0" xfId="5" applyNumberFormat="1" applyFont="1" applyAlignment="1">
      <alignment horizontal="right" vertical="center"/>
    </xf>
    <xf numFmtId="10" fontId="0" fillId="0" borderId="3" xfId="0" applyNumberFormat="1" applyBorder="1"/>
    <xf numFmtId="167" fontId="0" fillId="0" borderId="10" xfId="84" applyNumberFormat="1" applyFont="1" applyBorder="1" applyAlignment="1"/>
    <xf numFmtId="0" fontId="0" fillId="0" borderId="3" xfId="0" applyBorder="1" applyAlignment="1" applyProtection="1">
      <alignment vertical="center"/>
      <protection locked="0"/>
    </xf>
    <xf numFmtId="164" fontId="0" fillId="0" borderId="3" xfId="1" applyFont="1" applyBorder="1" applyAlignment="1" applyProtection="1">
      <alignment horizontal="center" vertical="center"/>
    </xf>
    <xf numFmtId="164" fontId="12" fillId="0" borderId="3" xfId="1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164" fontId="0" fillId="0" borderId="3" xfId="1" applyFont="1" applyFill="1" applyBorder="1" applyAlignment="1" applyProtection="1">
      <alignment horizontal="center" vertical="center"/>
      <protection locked="0"/>
    </xf>
    <xf numFmtId="164" fontId="0" fillId="0" borderId="3" xfId="1" applyFont="1" applyFill="1" applyBorder="1" applyAlignment="1" applyProtection="1">
      <alignment vertical="center"/>
    </xf>
    <xf numFmtId="164" fontId="12" fillId="0" borderId="3" xfId="1" applyFont="1" applyFill="1" applyBorder="1" applyAlignment="1" applyProtection="1">
      <alignment horizontal="center" vertical="center"/>
    </xf>
    <xf numFmtId="164" fontId="0" fillId="0" borderId="3" xfId="1" applyFont="1" applyFill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164" fontId="0" fillId="0" borderId="23" xfId="1" applyFont="1" applyBorder="1" applyAlignment="1" applyProtection="1">
      <alignment horizontal="center" vertical="center"/>
    </xf>
    <xf numFmtId="0" fontId="0" fillId="0" borderId="23" xfId="0" applyBorder="1" applyAlignment="1">
      <alignment vertical="center"/>
    </xf>
    <xf numFmtId="0" fontId="11" fillId="0" borderId="6" xfId="0" applyFont="1" applyBorder="1" applyAlignment="1">
      <alignment horizontal="left" vertical="top"/>
    </xf>
    <xf numFmtId="0" fontId="11" fillId="0" borderId="23" xfId="0" applyFont="1" applyBorder="1" applyAlignment="1">
      <alignment horizontal="left"/>
    </xf>
    <xf numFmtId="0" fontId="11" fillId="0" borderId="3" xfId="0" applyFont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164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Font="1" applyBorder="1" applyAlignment="1" applyProtection="1">
      <alignment horizontal="center" vertical="center"/>
      <protection locked="0"/>
    </xf>
    <xf numFmtId="2" fontId="11" fillId="6" borderId="2" xfId="0" applyNumberFormat="1" applyFont="1" applyFill="1" applyBorder="1" applyAlignment="1">
      <alignment horizontal="left" vertical="center"/>
    </xf>
    <xf numFmtId="2" fontId="11" fillId="6" borderId="8" xfId="0" applyNumberFormat="1" applyFont="1" applyFill="1" applyBorder="1" applyAlignment="1">
      <alignment horizontal="left" vertical="center" wrapText="1"/>
    </xf>
    <xf numFmtId="2" fontId="11" fillId="6" borderId="36" xfId="0" applyNumberFormat="1" applyFont="1" applyFill="1" applyBorder="1" applyAlignment="1">
      <alignment horizontal="left" vertical="center" wrapText="1"/>
    </xf>
    <xf numFmtId="2" fontId="11" fillId="6" borderId="1" xfId="0" applyNumberFormat="1" applyFont="1" applyFill="1" applyBorder="1" applyAlignment="1">
      <alignment horizontal="left" vertical="center" wrapText="1"/>
    </xf>
    <xf numFmtId="164" fontId="0" fillId="0" borderId="0" xfId="0" applyNumberFormat="1"/>
    <xf numFmtId="164" fontId="12" fillId="0" borderId="3" xfId="1" applyFont="1" applyBorder="1" applyAlignment="1" applyProtection="1">
      <alignment vertical="center"/>
    </xf>
    <xf numFmtId="164" fontId="0" fillId="0" borderId="0" xfId="1" applyFont="1" applyAlignment="1">
      <alignment horizontal="left"/>
    </xf>
    <xf numFmtId="164" fontId="13" fillId="0" borderId="0" xfId="1" applyFont="1" applyFill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/>
    </xf>
    <xf numFmtId="3" fontId="0" fillId="0" borderId="3" xfId="0" applyNumberFormat="1" applyBorder="1" applyAlignment="1" applyProtection="1">
      <alignment horizontal="center" vertical="center"/>
      <protection locked="0"/>
    </xf>
    <xf numFmtId="3" fontId="0" fillId="0" borderId="0" xfId="0" applyNumberFormat="1" applyAlignment="1">
      <alignment horizontal="center"/>
    </xf>
    <xf numFmtId="3" fontId="11" fillId="0" borderId="28" xfId="0" applyNumberFormat="1" applyFont="1" applyBorder="1" applyAlignment="1">
      <alignment horizontal="center" vertical="center" wrapText="1"/>
    </xf>
    <xf numFmtId="3" fontId="11" fillId="6" borderId="11" xfId="0" applyNumberFormat="1" applyFont="1" applyFill="1" applyBorder="1" applyAlignment="1">
      <alignment horizontal="left" vertical="center"/>
    </xf>
    <xf numFmtId="3" fontId="11" fillId="4" borderId="3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/>
    </xf>
    <xf numFmtId="3" fontId="11" fillId="0" borderId="14" xfId="0" applyNumberFormat="1" applyFont="1" applyBorder="1" applyAlignment="1">
      <alignment horizontal="center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0" fillId="0" borderId="3" xfId="2" applyNumberFormat="1" applyFont="1" applyFill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3" fillId="2" borderId="24" xfId="0" applyNumberFormat="1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11" fillId="4" borderId="20" xfId="0" applyNumberFormat="1" applyFont="1" applyFill="1" applyBorder="1" applyAlignment="1">
      <alignment horizontal="left" vertical="center"/>
    </xf>
    <xf numFmtId="3" fontId="11" fillId="0" borderId="40" xfId="5" applyNumberFormat="1" applyFont="1" applyBorder="1" applyAlignment="1">
      <alignment horizontal="center" vertical="center" wrapText="1"/>
    </xf>
    <xf numFmtId="3" fontId="11" fillId="7" borderId="39" xfId="5" applyNumberFormat="1" applyFont="1" applyFill="1" applyBorder="1" applyAlignment="1">
      <alignment horizontal="center" vertical="center" wrapText="1"/>
    </xf>
    <xf numFmtId="3" fontId="11" fillId="0" borderId="0" xfId="5" applyNumberFormat="1" applyFont="1" applyAlignment="1">
      <alignment horizontal="center" vertical="center" wrapText="1"/>
    </xf>
    <xf numFmtId="3" fontId="30" fillId="0" borderId="0" xfId="309" applyNumberFormat="1" applyFont="1" applyAlignment="1">
      <alignment horizontal="right"/>
    </xf>
    <xf numFmtId="0" fontId="13" fillId="0" borderId="3" xfId="0" quotePrefix="1" applyFont="1" applyBorder="1" applyAlignment="1">
      <alignment vertical="center" wrapText="1"/>
    </xf>
    <xf numFmtId="9" fontId="12" fillId="0" borderId="11" xfId="2" applyFont="1" applyBorder="1" applyAlignment="1">
      <alignment horizontal="center" vertical="center" wrapText="1"/>
    </xf>
    <xf numFmtId="0" fontId="12" fillId="0" borderId="0" xfId="235" applyProtection="1">
      <protection locked="0"/>
    </xf>
    <xf numFmtId="0" fontId="12" fillId="0" borderId="3" xfId="235" quotePrefix="1" applyBorder="1" applyAlignment="1" applyProtection="1">
      <alignment horizontal="left" vertical="center"/>
      <protection locked="0"/>
    </xf>
    <xf numFmtId="0" fontId="12" fillId="0" borderId="3" xfId="235" applyBorder="1" applyAlignment="1" applyProtection="1">
      <alignment vertical="center"/>
      <protection locked="0"/>
    </xf>
    <xf numFmtId="0" fontId="12" fillId="0" borderId="3" xfId="235" applyBorder="1" applyAlignment="1" applyProtection="1">
      <alignment horizontal="center" vertical="center"/>
      <protection locked="0"/>
    </xf>
    <xf numFmtId="164" fontId="12" fillId="0" borderId="3" xfId="235" applyNumberFormat="1" applyBorder="1" applyAlignment="1" applyProtection="1">
      <alignment vertical="center"/>
      <protection locked="0"/>
    </xf>
    <xf numFmtId="0" fontId="13" fillId="0" borderId="0" xfId="235" applyFont="1"/>
    <xf numFmtId="0" fontId="12" fillId="0" borderId="3" xfId="235" applyBorder="1" applyAlignment="1" applyProtection="1">
      <alignment horizontal="left" vertical="center"/>
      <protection locked="0"/>
    </xf>
    <xf numFmtId="0" fontId="12" fillId="0" borderId="3" xfId="235" applyBorder="1" applyAlignment="1">
      <alignment horizontal="center" vertical="center"/>
    </xf>
    <xf numFmtId="0" fontId="12" fillId="8" borderId="0" xfId="235" applyFill="1" applyProtection="1">
      <protection locked="0"/>
    </xf>
    <xf numFmtId="164" fontId="12" fillId="0" borderId="0" xfId="235" applyNumberFormat="1" applyProtection="1">
      <protection locked="0"/>
    </xf>
    <xf numFmtId="0" fontId="12" fillId="0" borderId="23" xfId="235" applyBorder="1" applyAlignment="1" applyProtection="1">
      <alignment horizontal="left" vertical="center"/>
      <protection locked="0"/>
    </xf>
    <xf numFmtId="0" fontId="12" fillId="0" borderId="23" xfId="235" applyBorder="1" applyAlignment="1" applyProtection="1">
      <alignment horizontal="left" vertical="center" wrapText="1"/>
      <protection locked="0"/>
    </xf>
    <xf numFmtId="164" fontId="12" fillId="0" borderId="23" xfId="235" applyNumberFormat="1" applyBorder="1" applyAlignment="1" applyProtection="1">
      <alignment horizontal="right" vertical="center"/>
      <protection locked="0"/>
    </xf>
    <xf numFmtId="0" fontId="12" fillId="0" borderId="3" xfId="235" applyBorder="1" applyAlignment="1" applyProtection="1">
      <alignment horizontal="right" vertical="center"/>
      <protection locked="0"/>
    </xf>
    <xf numFmtId="0" fontId="12" fillId="0" borderId="3" xfId="235" applyBorder="1" applyAlignment="1" applyProtection="1">
      <alignment horizontal="left" vertical="center" wrapText="1"/>
      <protection locked="0"/>
    </xf>
    <xf numFmtId="9" fontId="0" fillId="0" borderId="3" xfId="35" applyFont="1" applyBorder="1" applyAlignment="1" applyProtection="1">
      <alignment horizontal="right" vertical="center"/>
      <protection locked="0"/>
    </xf>
    <xf numFmtId="2" fontId="12" fillId="0" borderId="0" xfId="235" applyNumberFormat="1" applyProtection="1">
      <protection locked="0"/>
    </xf>
    <xf numFmtId="164" fontId="12" fillId="0" borderId="0" xfId="235" applyNumberFormat="1" applyAlignment="1" applyProtection="1">
      <alignment horizontal="right"/>
      <protection locked="0"/>
    </xf>
    <xf numFmtId="2" fontId="12" fillId="0" borderId="0" xfId="235" applyNumberFormat="1" applyAlignment="1" applyProtection="1">
      <alignment horizontal="center" vertical="center"/>
      <protection locked="0"/>
    </xf>
    <xf numFmtId="0" fontId="12" fillId="0" borderId="5" xfId="235" applyBorder="1" applyProtection="1">
      <protection locked="0"/>
    </xf>
    <xf numFmtId="0" fontId="12" fillId="0" borderId="49" xfId="235" applyBorder="1" applyProtection="1">
      <protection locked="0"/>
    </xf>
    <xf numFmtId="0" fontId="11" fillId="0" borderId="0" xfId="235" applyFont="1" applyAlignment="1" applyProtection="1">
      <alignment horizontal="justify" vertical="center" wrapText="1"/>
      <protection locked="0"/>
    </xf>
    <xf numFmtId="0" fontId="12" fillId="0" borderId="0" xfId="235" applyAlignment="1" applyProtection="1">
      <alignment horizontal="justify" vertical="center" wrapText="1"/>
      <protection locked="0"/>
    </xf>
    <xf numFmtId="0" fontId="31" fillId="0" borderId="0" xfId="235" applyFont="1" applyAlignment="1" applyProtection="1">
      <alignment horizontal="justify" vertical="center" wrapText="1"/>
      <protection locked="0"/>
    </xf>
    <xf numFmtId="0" fontId="23" fillId="0" borderId="0" xfId="235" applyFont="1" applyAlignment="1" applyProtection="1">
      <alignment horizontal="left" vertical="center" wrapText="1"/>
      <protection locked="0"/>
    </xf>
    <xf numFmtId="0" fontId="31" fillId="0" borderId="3" xfId="235" applyFont="1" applyBorder="1" applyProtection="1">
      <protection locked="0"/>
    </xf>
    <xf numFmtId="0" fontId="12" fillId="0" borderId="3" xfId="235" applyBorder="1" applyProtection="1">
      <protection locked="0"/>
    </xf>
    <xf numFmtId="0" fontId="12" fillId="0" borderId="24" xfId="235" applyBorder="1" applyAlignment="1" applyProtection="1">
      <alignment horizontal="center" vertical="center"/>
      <protection locked="0"/>
    </xf>
    <xf numFmtId="0" fontId="31" fillId="0" borderId="24" xfId="235" applyFont="1" applyBorder="1" applyAlignment="1" applyProtection="1">
      <alignment horizontal="left" vertical="center"/>
      <protection locked="0"/>
    </xf>
    <xf numFmtId="2" fontId="11" fillId="4" borderId="30" xfId="0" applyNumberFormat="1" applyFont="1" applyFill="1" applyBorder="1" applyAlignment="1">
      <alignment horizontal="left" vertical="center"/>
    </xf>
    <xf numFmtId="2" fontId="11" fillId="4" borderId="3" xfId="0" applyNumberFormat="1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/>
    </xf>
    <xf numFmtId="172" fontId="11" fillId="4" borderId="3" xfId="0" applyNumberFormat="1" applyFont="1" applyFill="1" applyBorder="1" applyAlignment="1">
      <alignment horizontal="left" vertical="center"/>
    </xf>
    <xf numFmtId="164" fontId="11" fillId="4" borderId="3" xfId="1" applyFont="1" applyFill="1" applyBorder="1" applyAlignment="1">
      <alignment horizontal="left" vertical="center"/>
    </xf>
    <xf numFmtId="0" fontId="12" fillId="0" borderId="3" xfId="235" applyBorder="1"/>
    <xf numFmtId="0" fontId="12" fillId="0" borderId="3" xfId="235" applyBorder="1" applyAlignment="1">
      <alignment horizontal="left" vertical="center" wrapText="1"/>
    </xf>
    <xf numFmtId="164" fontId="12" fillId="0" borderId="3" xfId="312" applyNumberFormat="1" applyFont="1" applyBorder="1" applyAlignment="1" applyProtection="1">
      <alignment vertical="center"/>
    </xf>
    <xf numFmtId="0" fontId="12" fillId="0" borderId="3" xfId="235" applyBorder="1" applyAlignment="1">
      <alignment horizontal="center" vertical="center" wrapText="1"/>
    </xf>
    <xf numFmtId="164" fontId="12" fillId="0" borderId="3" xfId="312" applyNumberFormat="1" applyFont="1" applyFill="1" applyBorder="1" applyAlignment="1" applyProtection="1">
      <alignment vertical="center"/>
    </xf>
    <xf numFmtId="0" fontId="12" fillId="0" borderId="24" xfId="235" applyBorder="1" applyAlignment="1" applyProtection="1">
      <alignment vertical="center"/>
      <protection locked="0"/>
    </xf>
    <xf numFmtId="0" fontId="12" fillId="0" borderId="24" xfId="235" applyBorder="1" applyProtection="1">
      <protection locked="0"/>
    </xf>
    <xf numFmtId="164" fontId="12" fillId="0" borderId="24" xfId="312" applyNumberFormat="1" applyFont="1" applyFill="1" applyBorder="1" applyAlignment="1" applyProtection="1">
      <alignment vertical="center"/>
    </xf>
    <xf numFmtId="0" fontId="12" fillId="0" borderId="2" xfId="235" applyBorder="1" applyAlignment="1" applyProtection="1">
      <alignment vertical="center"/>
      <protection locked="0"/>
    </xf>
    <xf numFmtId="0" fontId="12" fillId="0" borderId="8" xfId="235" applyBorder="1" applyAlignment="1" applyProtection="1">
      <alignment vertical="center"/>
      <protection locked="0"/>
    </xf>
    <xf numFmtId="0" fontId="12" fillId="0" borderId="8" xfId="235" applyBorder="1" applyAlignment="1">
      <alignment vertical="center"/>
    </xf>
    <xf numFmtId="0" fontId="12" fillId="0" borderId="8" xfId="235" applyBorder="1" applyAlignment="1">
      <alignment horizontal="center" vertical="center"/>
    </xf>
    <xf numFmtId="164" fontId="12" fillId="0" borderId="34" xfId="312" applyNumberFormat="1" applyFont="1" applyBorder="1" applyAlignment="1" applyProtection="1">
      <alignment horizontal="center" vertical="center"/>
    </xf>
    <xf numFmtId="0" fontId="11" fillId="0" borderId="3" xfId="235" applyFont="1" applyBorder="1" applyAlignment="1">
      <alignment horizontal="left" vertical="center" wrapText="1"/>
    </xf>
    <xf numFmtId="2" fontId="11" fillId="0" borderId="28" xfId="0" applyNumberFormat="1" applyFont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left" vertical="center"/>
    </xf>
    <xf numFmtId="3" fontId="12" fillId="0" borderId="3" xfId="235" applyNumberFormat="1" applyBorder="1" applyAlignment="1" applyProtection="1">
      <alignment horizontal="center" vertical="center"/>
      <protection locked="0"/>
    </xf>
    <xf numFmtId="3" fontId="12" fillId="0" borderId="23" xfId="235" applyNumberFormat="1" applyBorder="1" applyAlignment="1" applyProtection="1">
      <alignment horizontal="center" vertical="center"/>
      <protection locked="0"/>
    </xf>
    <xf numFmtId="2" fontId="12" fillId="0" borderId="0" xfId="235" applyNumberFormat="1" applyAlignment="1" applyProtection="1">
      <alignment horizontal="center"/>
      <protection locked="0"/>
    </xf>
    <xf numFmtId="3" fontId="12" fillId="0" borderId="3" xfId="235" applyNumberFormat="1" applyBorder="1" applyAlignment="1">
      <alignment horizontal="center" vertical="center" wrapText="1"/>
    </xf>
    <xf numFmtId="0" fontId="12" fillId="0" borderId="23" xfId="235" applyBorder="1" applyAlignment="1" applyProtection="1">
      <alignment horizontal="center" vertical="center"/>
      <protection locked="0"/>
    </xf>
    <xf numFmtId="164" fontId="12" fillId="0" borderId="3" xfId="1" applyFont="1" applyFill="1" applyBorder="1" applyAlignment="1">
      <alignment horizontal="right" vertical="center" wrapText="1"/>
    </xf>
    <xf numFmtId="164" fontId="12" fillId="0" borderId="24" xfId="1" applyFont="1" applyFill="1" applyBorder="1" applyAlignment="1" applyProtection="1">
      <alignment horizontal="center" vertical="center"/>
      <protection locked="0"/>
    </xf>
    <xf numFmtId="9" fontId="12" fillId="0" borderId="3" xfId="2" applyFont="1" applyFill="1" applyBorder="1" applyAlignment="1">
      <alignment horizontal="right" vertical="center" wrapText="1"/>
    </xf>
    <xf numFmtId="9" fontId="12" fillId="0" borderId="23" xfId="35" applyFont="1" applyBorder="1" applyAlignment="1" applyProtection="1">
      <alignment horizontal="center" vertical="center"/>
      <protection locked="0"/>
    </xf>
    <xf numFmtId="164" fontId="12" fillId="0" borderId="3" xfId="1" applyFont="1" applyBorder="1" applyAlignment="1" applyProtection="1">
      <alignment horizontal="right" vertical="center"/>
      <protection locked="0"/>
    </xf>
    <xf numFmtId="164" fontId="12" fillId="0" borderId="23" xfId="1" applyFont="1" applyBorder="1" applyAlignment="1" applyProtection="1">
      <alignment horizontal="center" vertical="center"/>
      <protection locked="0"/>
    </xf>
    <xf numFmtId="164" fontId="12" fillId="0" borderId="3" xfId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left" vertical="center"/>
    </xf>
    <xf numFmtId="9" fontId="0" fillId="0" borderId="3" xfId="2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0" fontId="11" fillId="0" borderId="28" xfId="0" applyFont="1" applyBorder="1" applyAlignment="1">
      <alignment horizontal="left"/>
    </xf>
    <xf numFmtId="0" fontId="0" fillId="0" borderId="28" xfId="0" applyBorder="1" applyAlignment="1" applyProtection="1">
      <alignment vertical="center"/>
      <protection locked="0"/>
    </xf>
    <xf numFmtId="0" fontId="0" fillId="0" borderId="28" xfId="0" applyBorder="1" applyAlignment="1">
      <alignment vertical="center"/>
    </xf>
    <xf numFmtId="164" fontId="0" fillId="0" borderId="28" xfId="1" applyFont="1" applyBorder="1" applyAlignment="1" applyProtection="1">
      <alignment horizontal="center" vertical="center"/>
    </xf>
    <xf numFmtId="164" fontId="11" fillId="0" borderId="50" xfId="1" applyFont="1" applyBorder="1" applyAlignment="1" applyProtection="1">
      <alignment vertical="center"/>
    </xf>
    <xf numFmtId="164" fontId="11" fillId="0" borderId="48" xfId="1" applyFont="1" applyBorder="1" applyAlignment="1" applyProtection="1">
      <alignment vertical="center"/>
    </xf>
    <xf numFmtId="164" fontId="11" fillId="0" borderId="51" xfId="1" applyFont="1" applyBorder="1" applyAlignment="1" applyProtection="1">
      <alignment vertical="center"/>
    </xf>
    <xf numFmtId="0" fontId="12" fillId="0" borderId="3" xfId="0" applyFont="1" applyBorder="1" applyAlignment="1">
      <alignment horizontal="left"/>
    </xf>
    <xf numFmtId="2" fontId="11" fillId="0" borderId="38" xfId="0" applyNumberFormat="1" applyFont="1" applyBorder="1" applyAlignment="1">
      <alignment horizontal="left" vertical="center" wrapText="1"/>
    </xf>
    <xf numFmtId="2" fontId="11" fillId="0" borderId="52" xfId="0" applyNumberFormat="1" applyFont="1" applyBorder="1" applyAlignment="1">
      <alignment horizontal="center" vertical="center" wrapText="1"/>
    </xf>
    <xf numFmtId="3" fontId="11" fillId="0" borderId="38" xfId="0" applyNumberFormat="1" applyFont="1" applyBorder="1" applyAlignment="1">
      <alignment horizontal="center" vertical="center" wrapText="1"/>
    </xf>
    <xf numFmtId="172" fontId="11" fillId="0" borderId="38" xfId="0" applyNumberFormat="1" applyFont="1" applyBorder="1" applyAlignment="1">
      <alignment horizontal="center" vertical="center" wrapText="1"/>
    </xf>
    <xf numFmtId="0" fontId="11" fillId="0" borderId="14" xfId="0" applyFont="1" applyBorder="1"/>
    <xf numFmtId="0" fontId="0" fillId="0" borderId="14" xfId="0" applyBorder="1" applyAlignment="1">
      <alignment wrapText="1"/>
    </xf>
    <xf numFmtId="166" fontId="15" fillId="0" borderId="14" xfId="0" applyNumberFormat="1" applyFont="1" applyBorder="1"/>
    <xf numFmtId="3" fontId="15" fillId="0" borderId="14" xfId="0" applyNumberFormat="1" applyFont="1" applyBorder="1"/>
    <xf numFmtId="172" fontId="15" fillId="0" borderId="26" xfId="0" applyNumberFormat="1" applyFont="1" applyBorder="1"/>
    <xf numFmtId="10" fontId="13" fillId="0" borderId="0" xfId="2" applyNumberFormat="1" applyFont="1" applyFill="1" applyBorder="1" applyAlignment="1">
      <alignment horizontal="center" vertical="center" wrapText="1"/>
    </xf>
    <xf numFmtId="164" fontId="12" fillId="0" borderId="0" xfId="1" applyFont="1" applyFill="1" applyBorder="1"/>
    <xf numFmtId="9" fontId="12" fillId="0" borderId="46" xfId="2" applyFont="1" applyBorder="1" applyAlignment="1">
      <alignment horizontal="center" vertical="center" wrapText="1"/>
    </xf>
    <xf numFmtId="173" fontId="27" fillId="0" borderId="40" xfId="5" applyNumberFormat="1" applyFont="1" applyBorder="1" applyAlignment="1">
      <alignment horizontal="right" vertical="center"/>
    </xf>
    <xf numFmtId="2" fontId="12" fillId="0" borderId="6" xfId="0" applyNumberFormat="1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172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164" fontId="12" fillId="0" borderId="0" xfId="1" applyFont="1" applyFill="1"/>
    <xf numFmtId="164" fontId="12" fillId="0" borderId="0" xfId="1" applyFont="1"/>
    <xf numFmtId="164" fontId="12" fillId="0" borderId="0" xfId="1" applyFont="1" applyProtection="1">
      <protection locked="0"/>
    </xf>
    <xf numFmtId="164" fontId="12" fillId="0" borderId="0" xfId="1" applyFont="1" applyFill="1" applyAlignment="1" applyProtection="1">
      <protection locked="0"/>
    </xf>
    <xf numFmtId="2" fontId="12" fillId="9" borderId="6" xfId="0" applyNumberFormat="1" applyFont="1" applyFill="1" applyBorder="1" applyAlignment="1">
      <alignment horizontal="left" vertical="center"/>
    </xf>
    <xf numFmtId="0" fontId="11" fillId="9" borderId="6" xfId="0" applyFont="1" applyFill="1" applyBorder="1" applyAlignment="1">
      <alignment horizontal="left" vertical="top"/>
    </xf>
    <xf numFmtId="0" fontId="13" fillId="9" borderId="3" xfId="0" applyFont="1" applyFill="1" applyBorder="1" applyAlignment="1">
      <alignment horizontal="left" vertical="center" wrapText="1"/>
    </xf>
    <xf numFmtId="0" fontId="13" fillId="9" borderId="3" xfId="0" applyFont="1" applyFill="1" applyBorder="1" applyAlignment="1">
      <alignment horizontal="center" vertical="center"/>
    </xf>
    <xf numFmtId="3" fontId="13" fillId="9" borderId="3" xfId="0" applyNumberFormat="1" applyFont="1" applyFill="1" applyBorder="1" applyAlignment="1">
      <alignment horizontal="center" vertical="center"/>
    </xf>
    <xf numFmtId="172" fontId="13" fillId="9" borderId="3" xfId="0" applyNumberFormat="1" applyFont="1" applyFill="1" applyBorder="1" applyAlignment="1">
      <alignment horizontal="center" vertical="center"/>
    </xf>
    <xf numFmtId="167" fontId="34" fillId="7" borderId="19" xfId="5" applyNumberFormat="1" applyFont="1" applyFill="1" applyBorder="1" applyAlignment="1">
      <alignment horizontal="center" vertical="center"/>
    </xf>
    <xf numFmtId="167" fontId="34" fillId="0" borderId="36" xfId="5" applyNumberFormat="1" applyFont="1" applyBorder="1" applyAlignment="1">
      <alignment horizontal="center" vertical="center"/>
    </xf>
    <xf numFmtId="172" fontId="11" fillId="0" borderId="7" xfId="1" applyNumberFormat="1" applyFont="1" applyBorder="1"/>
    <xf numFmtId="0" fontId="12" fillId="0" borderId="23" xfId="0" applyFont="1" applyBorder="1" applyAlignment="1">
      <alignment horizontal="left"/>
    </xf>
    <xf numFmtId="0" fontId="11" fillId="0" borderId="23" xfId="0" applyFont="1" applyBorder="1" applyAlignment="1" applyProtection="1">
      <alignment vertical="center"/>
      <protection locked="0"/>
    </xf>
    <xf numFmtId="0" fontId="31" fillId="0" borderId="0" xfId="235" applyFont="1" applyAlignment="1" applyProtection="1">
      <alignment vertical="center"/>
      <protection locked="0"/>
    </xf>
    <xf numFmtId="0" fontId="12" fillId="0" borderId="30" xfId="0" applyFont="1" applyBorder="1"/>
    <xf numFmtId="0" fontId="11" fillId="0" borderId="30" xfId="0" applyFont="1" applyBorder="1"/>
    <xf numFmtId="164" fontId="11" fillId="4" borderId="3" xfId="319" applyFont="1" applyFill="1" applyBorder="1" applyAlignment="1">
      <alignment horizontal="left" vertical="center"/>
    </xf>
    <xf numFmtId="164" fontId="11" fillId="0" borderId="28" xfId="319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wrapText="1"/>
    </xf>
    <xf numFmtId="164" fontId="0" fillId="0" borderId="0" xfId="1" applyFont="1" applyBorder="1"/>
    <xf numFmtId="164" fontId="0" fillId="0" borderId="0" xfId="1" applyFont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31" fillId="0" borderId="3" xfId="0" applyFont="1" applyBorder="1" applyAlignment="1" applyProtection="1">
      <alignment horizontal="left" vertical="center"/>
      <protection locked="0"/>
    </xf>
    <xf numFmtId="9" fontId="0" fillId="0" borderId="3" xfId="1" applyNumberFormat="1" applyFont="1" applyFill="1" applyBorder="1" applyAlignment="1">
      <alignment horizontal="center"/>
    </xf>
    <xf numFmtId="0" fontId="13" fillId="0" borderId="3" xfId="0" applyFont="1" applyBorder="1" applyAlignment="1">
      <alignment wrapText="1"/>
    </xf>
    <xf numFmtId="0" fontId="12" fillId="0" borderId="0" xfId="235" applyAlignment="1">
      <alignment vertical="top"/>
    </xf>
    <xf numFmtId="0" fontId="11" fillId="0" borderId="0" xfId="235" applyFont="1" applyAlignment="1">
      <alignment horizontal="left" wrapText="1"/>
    </xf>
    <xf numFmtId="164" fontId="12" fillId="0" borderId="3" xfId="235" applyNumberFormat="1" applyBorder="1" applyAlignment="1" applyProtection="1">
      <alignment horizontal="right" vertical="center"/>
      <protection locked="0"/>
    </xf>
    <xf numFmtId="0" fontId="31" fillId="0" borderId="3" xfId="235" applyFont="1" applyBorder="1" applyAlignment="1" applyProtection="1">
      <alignment vertical="center"/>
      <protection locked="0"/>
    </xf>
    <xf numFmtId="3" fontId="12" fillId="0" borderId="3" xfId="235" applyNumberFormat="1" applyBorder="1" applyAlignment="1">
      <alignment horizontal="center" vertical="center"/>
    </xf>
    <xf numFmtId="164" fontId="12" fillId="0" borderId="3" xfId="312" applyNumberFormat="1" applyFont="1" applyFill="1" applyBorder="1" applyAlignment="1" applyProtection="1">
      <alignment horizontal="right" vertical="center"/>
    </xf>
    <xf numFmtId="164" fontId="0" fillId="0" borderId="3" xfId="312" applyNumberFormat="1" applyFont="1" applyFill="1" applyBorder="1" applyAlignment="1" applyProtection="1">
      <alignment horizontal="right" vertical="center"/>
    </xf>
    <xf numFmtId="164" fontId="12" fillId="0" borderId="23" xfId="1" applyFont="1" applyFill="1" applyBorder="1" applyAlignment="1" applyProtection="1">
      <alignment horizontal="center" vertical="center"/>
      <protection locked="0"/>
    </xf>
    <xf numFmtId="9" fontId="12" fillId="0" borderId="23" xfId="1" applyNumberFormat="1" applyFont="1" applyFill="1" applyBorder="1" applyAlignment="1" applyProtection="1">
      <alignment horizontal="center" vertical="center"/>
      <protection locked="0"/>
    </xf>
    <xf numFmtId="9" fontId="12" fillId="0" borderId="23" xfId="35" applyFont="1" applyFill="1" applyBorder="1" applyAlignment="1" applyProtection="1">
      <alignment horizontal="center" vertical="center"/>
      <protection locked="0"/>
    </xf>
    <xf numFmtId="2" fontId="12" fillId="0" borderId="27" xfId="0" applyNumberFormat="1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164" fontId="0" fillId="0" borderId="0" xfId="1" applyFont="1" applyBorder="1" applyAlignment="1">
      <alignment horizontal="center"/>
    </xf>
    <xf numFmtId="175" fontId="0" fillId="0" borderId="0" xfId="1" applyNumberFormat="1" applyFont="1" applyBorder="1"/>
    <xf numFmtId="164" fontId="12" fillId="0" borderId="0" xfId="1" applyFont="1" applyBorder="1"/>
    <xf numFmtId="2" fontId="12" fillId="0" borderId="0" xfId="1" applyNumberFormat="1" applyFont="1" applyFill="1" applyBorder="1"/>
    <xf numFmtId="2" fontId="0" fillId="0" borderId="0" xfId="1" applyNumberFormat="1" applyFont="1" applyBorder="1"/>
    <xf numFmtId="164" fontId="13" fillId="0" borderId="0" xfId="1" applyFont="1" applyFill="1" applyBorder="1" applyAlignment="1">
      <alignment horizontal="left" vertical="center" wrapText="1"/>
    </xf>
    <xf numFmtId="164" fontId="12" fillId="0" borderId="0" xfId="1" applyFont="1" applyFill="1" applyBorder="1" applyAlignment="1">
      <alignment horizontal="left"/>
    </xf>
    <xf numFmtId="0" fontId="13" fillId="0" borderId="0" xfId="0" applyFont="1" applyAlignment="1">
      <alignment horizontal="left" vertical="center"/>
    </xf>
    <xf numFmtId="172" fontId="12" fillId="0" borderId="0" xfId="235" applyNumberFormat="1" applyProtection="1">
      <protection locked="0"/>
    </xf>
    <xf numFmtId="164" fontId="0" fillId="0" borderId="0" xfId="0" applyNumberFormat="1" applyAlignment="1">
      <alignment horizontal="left"/>
    </xf>
    <xf numFmtId="0" fontId="11" fillId="0" borderId="24" xfId="0" applyFont="1" applyBorder="1" applyAlignment="1">
      <alignment horizontal="left"/>
    </xf>
    <xf numFmtId="0" fontId="0" fillId="0" borderId="24" xfId="0" applyBorder="1" applyAlignment="1" applyProtection="1">
      <alignment vertical="center"/>
      <protection locked="0"/>
    </xf>
    <xf numFmtId="0" fontId="0" fillId="0" borderId="24" xfId="0" applyBorder="1" applyAlignment="1">
      <alignment vertical="center"/>
    </xf>
    <xf numFmtId="3" fontId="11" fillId="6" borderId="2" xfId="0" applyNumberFormat="1" applyFont="1" applyFill="1" applyBorder="1" applyAlignment="1">
      <alignment horizontal="left" vertical="center"/>
    </xf>
    <xf numFmtId="3" fontId="0" fillId="0" borderId="6" xfId="0" applyNumberFormat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3" fontId="0" fillId="0" borderId="53" xfId="0" applyNumberFormat="1" applyBorder="1" applyAlignment="1">
      <alignment horizontal="center" vertical="center"/>
    </xf>
    <xf numFmtId="164" fontId="11" fillId="0" borderId="24" xfId="1" applyFont="1" applyBorder="1" applyAlignment="1" applyProtection="1">
      <alignment horizontal="center" vertical="center"/>
    </xf>
    <xf numFmtId="164" fontId="11" fillId="0" borderId="24" xfId="1" applyFont="1" applyBorder="1" applyAlignment="1" applyProtection="1">
      <alignment vertical="center"/>
    </xf>
    <xf numFmtId="164" fontId="19" fillId="0" borderId="0" xfId="1" applyFont="1" applyFill="1" applyBorder="1" applyAlignment="1">
      <alignment horizontal="left" vertical="center" wrapText="1"/>
    </xf>
    <xf numFmtId="164" fontId="0" fillId="0" borderId="0" xfId="1" applyFont="1" applyFill="1" applyAlignment="1">
      <alignment horizontal="left"/>
    </xf>
    <xf numFmtId="167" fontId="12" fillId="0" borderId="0" xfId="84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164" fontId="11" fillId="0" borderId="0" xfId="1" applyFont="1" applyFill="1" applyBorder="1" applyAlignment="1">
      <alignment horizontal="left"/>
    </xf>
    <xf numFmtId="164" fontId="11" fillId="0" borderId="0" xfId="1" applyFont="1" applyFill="1" applyBorder="1" applyAlignment="1" applyProtection="1">
      <alignment horizontal="left" vertical="center"/>
    </xf>
    <xf numFmtId="173" fontId="27" fillId="0" borderId="0" xfId="5" applyNumberFormat="1" applyFont="1" applyAlignment="1">
      <alignment horizontal="left" vertical="center"/>
    </xf>
    <xf numFmtId="167" fontId="13" fillId="0" borderId="0" xfId="5" applyNumberFormat="1" applyFont="1" applyAlignment="1">
      <alignment horizontal="left" vertical="center"/>
    </xf>
    <xf numFmtId="167" fontId="27" fillId="0" borderId="0" xfId="5" applyNumberFormat="1" applyFont="1" applyAlignment="1">
      <alignment horizontal="left" vertical="center"/>
    </xf>
    <xf numFmtId="164" fontId="12" fillId="0" borderId="0" xfId="1" applyFont="1" applyFill="1" applyAlignment="1">
      <alignment horizontal="left"/>
    </xf>
    <xf numFmtId="9" fontId="0" fillId="0" borderId="0" xfId="2" applyFont="1" applyFill="1" applyAlignment="1">
      <alignment horizontal="left"/>
    </xf>
    <xf numFmtId="175" fontId="0" fillId="0" borderId="0" xfId="1" applyNumberFormat="1" applyFont="1" applyFill="1" applyAlignment="1">
      <alignment horizontal="left"/>
    </xf>
    <xf numFmtId="164" fontId="12" fillId="0" borderId="8" xfId="312" applyNumberFormat="1" applyFont="1" applyBorder="1" applyAlignment="1" applyProtection="1">
      <alignment horizontal="center" vertical="center"/>
    </xf>
    <xf numFmtId="0" fontId="13" fillId="0" borderId="6" xfId="235" applyFont="1" applyBorder="1"/>
    <xf numFmtId="0" fontId="12" fillId="0" borderId="23" xfId="235" applyBorder="1" applyAlignment="1" applyProtection="1">
      <alignment horizontal="right" vertical="center"/>
      <protection locked="0"/>
    </xf>
    <xf numFmtId="0" fontId="12" fillId="0" borderId="6" xfId="235" applyBorder="1" applyAlignment="1">
      <alignment vertical="top"/>
    </xf>
    <xf numFmtId="0" fontId="11" fillId="0" borderId="30" xfId="235" applyFont="1" applyBorder="1" applyAlignment="1">
      <alignment horizontal="left" wrapText="1"/>
    </xf>
    <xf numFmtId="0" fontId="32" fillId="0" borderId="3" xfId="235" applyFont="1" applyBorder="1" applyAlignment="1" applyProtection="1">
      <alignment vertical="center"/>
      <protection locked="0"/>
    </xf>
    <xf numFmtId="0" fontId="11" fillId="0" borderId="3" xfId="235" applyFont="1" applyBorder="1" applyAlignment="1" applyProtection="1">
      <alignment horizontal="left" vertical="center" wrapText="1"/>
      <protection locked="0"/>
    </xf>
    <xf numFmtId="0" fontId="11" fillId="0" borderId="3" xfId="235" applyFont="1" applyBorder="1" applyAlignment="1" applyProtection="1">
      <alignment horizontal="left" vertical="center"/>
      <protection locked="0"/>
    </xf>
    <xf numFmtId="0" fontId="12" fillId="0" borderId="9" xfId="235" applyBorder="1" applyAlignment="1" applyProtection="1">
      <alignment vertical="center"/>
      <protection locked="0"/>
    </xf>
    <xf numFmtId="0" fontId="12" fillId="0" borderId="35" xfId="0" applyFont="1" applyBorder="1" applyAlignment="1">
      <alignment horizontal="left" vertical="center" wrapText="1"/>
    </xf>
    <xf numFmtId="174" fontId="13" fillId="0" borderId="3" xfId="0" applyNumberFormat="1" applyFont="1" applyBorder="1" applyAlignment="1">
      <alignment horizontal="center" vertical="center"/>
    </xf>
    <xf numFmtId="9" fontId="11" fillId="0" borderId="11" xfId="5" applyNumberFormat="1" applyFont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left"/>
    </xf>
    <xf numFmtId="0" fontId="0" fillId="10" borderId="23" xfId="0" applyFill="1" applyBorder="1" applyAlignment="1" applyProtection="1">
      <alignment vertical="center"/>
      <protection locked="0"/>
    </xf>
    <xf numFmtId="0" fontId="11" fillId="10" borderId="23" xfId="0" applyFont="1" applyFill="1" applyBorder="1" applyAlignment="1" applyProtection="1">
      <alignment vertical="center"/>
      <protection locked="0"/>
    </xf>
    <xf numFmtId="0" fontId="0" fillId="10" borderId="23" xfId="0" applyFill="1" applyBorder="1" applyAlignment="1">
      <alignment vertical="center"/>
    </xf>
    <xf numFmtId="3" fontId="0" fillId="10" borderId="23" xfId="0" applyNumberFormat="1" applyFill="1" applyBorder="1" applyAlignment="1">
      <alignment horizontal="center" vertical="center"/>
    </xf>
    <xf numFmtId="164" fontId="0" fillId="10" borderId="23" xfId="1" applyFont="1" applyFill="1" applyBorder="1" applyAlignment="1" applyProtection="1">
      <alignment horizontal="center" vertical="center"/>
    </xf>
    <xf numFmtId="2" fontId="11" fillId="10" borderId="2" xfId="0" applyNumberFormat="1" applyFont="1" applyFill="1" applyBorder="1" applyAlignment="1">
      <alignment horizontal="left" vertical="center"/>
    </xf>
    <xf numFmtId="2" fontId="11" fillId="10" borderId="8" xfId="0" applyNumberFormat="1" applyFont="1" applyFill="1" applyBorder="1" applyAlignment="1">
      <alignment horizontal="left" vertical="center" wrapText="1"/>
    </xf>
    <xf numFmtId="3" fontId="11" fillId="10" borderId="2" xfId="0" applyNumberFormat="1" applyFont="1" applyFill="1" applyBorder="1" applyAlignment="1">
      <alignment horizontal="left" vertical="center"/>
    </xf>
    <xf numFmtId="164" fontId="11" fillId="0" borderId="51" xfId="1" applyFont="1" applyFill="1" applyBorder="1" applyAlignment="1" applyProtection="1">
      <alignment vertical="center"/>
    </xf>
    <xf numFmtId="164" fontId="12" fillId="11" borderId="3" xfId="235" applyNumberFormat="1" applyFill="1" applyBorder="1" applyAlignment="1" applyProtection="1">
      <alignment horizontal="right" vertical="center"/>
      <protection locked="0"/>
    </xf>
    <xf numFmtId="164" fontId="12" fillId="11" borderId="3" xfId="312" applyNumberFormat="1" applyFont="1" applyFill="1" applyBorder="1" applyAlignment="1" applyProtection="1">
      <alignment horizontal="right" vertical="center"/>
    </xf>
    <xf numFmtId="164" fontId="0" fillId="11" borderId="3" xfId="312" applyNumberFormat="1" applyFont="1" applyFill="1" applyBorder="1" applyAlignment="1" applyProtection="1">
      <alignment horizontal="right" vertical="center"/>
    </xf>
    <xf numFmtId="2" fontId="11" fillId="10" borderId="2" xfId="0" applyNumberFormat="1" applyFont="1" applyFill="1" applyBorder="1" applyAlignment="1">
      <alignment horizontal="left" vertical="center" wrapText="1"/>
    </xf>
    <xf numFmtId="164" fontId="12" fillId="0" borderId="38" xfId="1" applyFont="1" applyBorder="1" applyAlignment="1" applyProtection="1">
      <alignment vertical="center"/>
    </xf>
    <xf numFmtId="164" fontId="11" fillId="0" borderId="7" xfId="1" applyFont="1" applyFill="1" applyBorder="1" applyAlignment="1" applyProtection="1">
      <alignment vertical="center"/>
    </xf>
    <xf numFmtId="2" fontId="33" fillId="0" borderId="15" xfId="3" applyNumberFormat="1" applyFont="1" applyBorder="1" applyAlignment="1">
      <alignment horizontal="center" vertical="center" wrapText="1"/>
    </xf>
    <xf numFmtId="2" fontId="33" fillId="0" borderId="12" xfId="3" applyNumberFormat="1" applyFont="1" applyBorder="1" applyAlignment="1">
      <alignment horizontal="center" vertical="center" wrapText="1"/>
    </xf>
    <xf numFmtId="2" fontId="33" fillId="0" borderId="16" xfId="3" applyNumberFormat="1" applyFont="1" applyBorder="1" applyAlignment="1">
      <alignment horizontal="center" vertical="center" wrapText="1"/>
    </xf>
    <xf numFmtId="2" fontId="33" fillId="0" borderId="17" xfId="3" applyNumberFormat="1" applyFont="1" applyBorder="1" applyAlignment="1">
      <alignment horizontal="center" vertical="center" wrapText="1"/>
    </xf>
    <xf numFmtId="2" fontId="33" fillId="0" borderId="18" xfId="3" applyNumberFormat="1" applyFont="1" applyBorder="1" applyAlignment="1">
      <alignment horizontal="center" vertical="center" wrapText="1"/>
    </xf>
    <xf numFmtId="2" fontId="33" fillId="0" borderId="33" xfId="3" applyNumberFormat="1" applyFont="1" applyBorder="1" applyAlignment="1">
      <alignment horizontal="center" vertical="center" wrapText="1"/>
    </xf>
    <xf numFmtId="0" fontId="11" fillId="7" borderId="42" xfId="5" applyFont="1" applyFill="1" applyBorder="1" applyAlignment="1">
      <alignment horizontal="left" vertical="center" wrapText="1"/>
    </xf>
    <xf numFmtId="0" fontId="11" fillId="7" borderId="39" xfId="5" applyFont="1" applyFill="1" applyBorder="1" applyAlignment="1">
      <alignment horizontal="left" vertical="center" wrapText="1"/>
    </xf>
    <xf numFmtId="2" fontId="11" fillId="0" borderId="14" xfId="235" applyNumberFormat="1" applyFont="1" applyBorder="1" applyAlignment="1" applyProtection="1">
      <alignment horizontal="left" wrapText="1"/>
      <protection locked="0"/>
    </xf>
  </cellXfs>
  <cellStyles count="518">
    <cellStyle name="Comma [2]" xfId="143" xr:uid="{00000000-0005-0000-0000-000001000000}"/>
    <cellStyle name="Comma 10" xfId="84" xr:uid="{00000000-0005-0000-0000-000002000000}"/>
    <cellStyle name="Comma 10 2" xfId="145" xr:uid="{00000000-0005-0000-0000-000003000000}"/>
    <cellStyle name="Comma 10 3" xfId="144" xr:uid="{00000000-0005-0000-0000-000004000000}"/>
    <cellStyle name="Comma 10 4" xfId="385" xr:uid="{B287B5DE-A405-4641-BBDE-C324D457EB49}"/>
    <cellStyle name="Comma 11" xfId="117" xr:uid="{00000000-0005-0000-0000-000005000000}"/>
    <cellStyle name="Comma 11 2" xfId="147" xr:uid="{00000000-0005-0000-0000-000006000000}"/>
    <cellStyle name="Comma 11 3" xfId="146" xr:uid="{00000000-0005-0000-0000-000007000000}"/>
    <cellStyle name="Comma 11 4" xfId="418" xr:uid="{EC00B4CB-88FE-45D1-A5A6-BB5DEB7DBF02}"/>
    <cellStyle name="Comma 12" xfId="148" xr:uid="{00000000-0005-0000-0000-000008000000}"/>
    <cellStyle name="Comma 12 2" xfId="149" xr:uid="{00000000-0005-0000-0000-000009000000}"/>
    <cellStyle name="Comma 13" xfId="150" xr:uid="{00000000-0005-0000-0000-00000A000000}"/>
    <cellStyle name="Comma 13 2" xfId="151" xr:uid="{00000000-0005-0000-0000-00000B000000}"/>
    <cellStyle name="Comma 14" xfId="152" xr:uid="{00000000-0005-0000-0000-00000C000000}"/>
    <cellStyle name="Comma 14 2" xfId="153" xr:uid="{00000000-0005-0000-0000-00000D000000}"/>
    <cellStyle name="Comma 15" xfId="154" xr:uid="{00000000-0005-0000-0000-00000E000000}"/>
    <cellStyle name="Comma 15 2" xfId="155" xr:uid="{00000000-0005-0000-0000-00000F000000}"/>
    <cellStyle name="Comma 16" xfId="156" xr:uid="{00000000-0005-0000-0000-000010000000}"/>
    <cellStyle name="Comma 16 2" xfId="157" xr:uid="{00000000-0005-0000-0000-000011000000}"/>
    <cellStyle name="Comma 17" xfId="158" xr:uid="{00000000-0005-0000-0000-000012000000}"/>
    <cellStyle name="Comma 17 2" xfId="159" xr:uid="{00000000-0005-0000-0000-000013000000}"/>
    <cellStyle name="Comma 18" xfId="160" xr:uid="{00000000-0005-0000-0000-000014000000}"/>
    <cellStyle name="Comma 18 2" xfId="161" xr:uid="{00000000-0005-0000-0000-000015000000}"/>
    <cellStyle name="Comma 19" xfId="162" xr:uid="{00000000-0005-0000-0000-000016000000}"/>
    <cellStyle name="Comma 19 2" xfId="163" xr:uid="{00000000-0005-0000-0000-000017000000}"/>
    <cellStyle name="Comma 2" xfId="7" xr:uid="{00000000-0005-0000-0000-000018000000}"/>
    <cellStyle name="Comma 2 2" xfId="28" xr:uid="{00000000-0005-0000-0000-000019000000}"/>
    <cellStyle name="Comma 2 2 2" xfId="165" xr:uid="{00000000-0005-0000-0000-00001A000000}"/>
    <cellStyle name="Comma 2 2 3" xfId="338" xr:uid="{4CE35F9A-F261-4576-9E8A-64178E7533A4}"/>
    <cellStyle name="Comma 2 3" xfId="32" xr:uid="{00000000-0005-0000-0000-00001B000000}"/>
    <cellStyle name="Comma 2 3 2" xfId="264" xr:uid="{00000000-0005-0000-0000-00001C000000}"/>
    <cellStyle name="Comma 2 3 3" xfId="342" xr:uid="{CCB1D7F5-4E39-4D18-9768-993F6D346F9D}"/>
    <cellStyle name="Comma 2 4" xfId="164" xr:uid="{00000000-0005-0000-0000-00001D000000}"/>
    <cellStyle name="Comma 2 5" xfId="40" xr:uid="{00000000-0005-0000-0000-00001E000000}"/>
    <cellStyle name="Comma 2 6" xfId="310" xr:uid="{00000000-0005-0000-0000-00001F000000}"/>
    <cellStyle name="Comma 2 6 2" xfId="505" xr:uid="{6032A1E8-063B-434A-BE7F-33CEED2A313D}"/>
    <cellStyle name="Comma 20" xfId="166" xr:uid="{00000000-0005-0000-0000-000020000000}"/>
    <cellStyle name="Comma 20 2" xfId="167" xr:uid="{00000000-0005-0000-0000-000021000000}"/>
    <cellStyle name="Comma 21" xfId="168" xr:uid="{00000000-0005-0000-0000-000022000000}"/>
    <cellStyle name="Comma 21 2" xfId="169" xr:uid="{00000000-0005-0000-0000-000023000000}"/>
    <cellStyle name="Comma 22" xfId="170" xr:uid="{00000000-0005-0000-0000-000024000000}"/>
    <cellStyle name="Comma 22 2" xfId="171" xr:uid="{00000000-0005-0000-0000-000025000000}"/>
    <cellStyle name="Comma 23" xfId="172" xr:uid="{00000000-0005-0000-0000-000026000000}"/>
    <cellStyle name="Comma 23 2" xfId="173" xr:uid="{00000000-0005-0000-0000-000027000000}"/>
    <cellStyle name="Comma 24" xfId="174" xr:uid="{00000000-0005-0000-0000-000028000000}"/>
    <cellStyle name="Comma 24 2" xfId="175" xr:uid="{00000000-0005-0000-0000-000029000000}"/>
    <cellStyle name="Comma 25" xfId="176" xr:uid="{00000000-0005-0000-0000-00002A000000}"/>
    <cellStyle name="Comma 25 2" xfId="177" xr:uid="{00000000-0005-0000-0000-00002B000000}"/>
    <cellStyle name="Comma 26" xfId="178" xr:uid="{00000000-0005-0000-0000-00002C000000}"/>
    <cellStyle name="Comma 27" xfId="179" xr:uid="{00000000-0005-0000-0000-00002D000000}"/>
    <cellStyle name="Comma 28" xfId="180" xr:uid="{00000000-0005-0000-0000-00002E000000}"/>
    <cellStyle name="Comma 29" xfId="181" xr:uid="{00000000-0005-0000-0000-00002F000000}"/>
    <cellStyle name="Comma 29 2" xfId="182" xr:uid="{00000000-0005-0000-0000-000030000000}"/>
    <cellStyle name="Comma 3" xfId="13" xr:uid="{00000000-0005-0000-0000-000031000000}"/>
    <cellStyle name="Comma 3 2" xfId="16" xr:uid="{00000000-0005-0000-0000-000032000000}"/>
    <cellStyle name="Comma 3 2 2" xfId="263" xr:uid="{00000000-0005-0000-0000-000033000000}"/>
    <cellStyle name="Comma 3 2 3" xfId="331" xr:uid="{3659CE5B-9AF0-4C5E-B2F4-67F8FE37EC2F}"/>
    <cellStyle name="Comma 3 3" xfId="29" xr:uid="{00000000-0005-0000-0000-000034000000}"/>
    <cellStyle name="Comma 3 3 2" xfId="183" xr:uid="{00000000-0005-0000-0000-000035000000}"/>
    <cellStyle name="Comma 3 3 2 2" xfId="444" xr:uid="{7EB6AC29-5D47-4569-8830-309DA5567339}"/>
    <cellStyle name="Comma 3 3 3" xfId="339" xr:uid="{A1F37865-73C6-4562-AA86-42A41D3850EC}"/>
    <cellStyle name="Comma 3 4" xfId="33" xr:uid="{00000000-0005-0000-0000-000036000000}"/>
    <cellStyle name="Comma 3 4 2" xfId="343" xr:uid="{E21E4BEF-A510-48C8-AAFB-3C1CD09BB933}"/>
    <cellStyle name="Comma 3 5" xfId="39" xr:uid="{00000000-0005-0000-0000-000037000000}"/>
    <cellStyle name="Comma 3 6" xfId="329" xr:uid="{DC952729-FB02-44C2-A72D-276A360344A0}"/>
    <cellStyle name="Comma 30" xfId="184" xr:uid="{00000000-0005-0000-0000-000038000000}"/>
    <cellStyle name="Comma 30 2" xfId="185" xr:uid="{00000000-0005-0000-0000-000039000000}"/>
    <cellStyle name="Comma 31" xfId="186" xr:uid="{00000000-0005-0000-0000-00003A000000}"/>
    <cellStyle name="Comma 31 2" xfId="187" xr:uid="{00000000-0005-0000-0000-00003B000000}"/>
    <cellStyle name="Comma 32" xfId="188" xr:uid="{00000000-0005-0000-0000-00003C000000}"/>
    <cellStyle name="Comma 32 2" xfId="189" xr:uid="{00000000-0005-0000-0000-00003D000000}"/>
    <cellStyle name="Comma 33" xfId="190" xr:uid="{00000000-0005-0000-0000-00003E000000}"/>
    <cellStyle name="Comma 33 2" xfId="191" xr:uid="{00000000-0005-0000-0000-00003F000000}"/>
    <cellStyle name="Comma 34" xfId="192" xr:uid="{00000000-0005-0000-0000-000040000000}"/>
    <cellStyle name="Comma 34 2" xfId="193" xr:uid="{00000000-0005-0000-0000-000041000000}"/>
    <cellStyle name="Comma 35" xfId="194" xr:uid="{00000000-0005-0000-0000-000042000000}"/>
    <cellStyle name="Comma 35 2" xfId="195" xr:uid="{00000000-0005-0000-0000-000043000000}"/>
    <cellStyle name="Comma 36" xfId="196" xr:uid="{00000000-0005-0000-0000-000044000000}"/>
    <cellStyle name="Comma 36 2" xfId="197" xr:uid="{00000000-0005-0000-0000-000045000000}"/>
    <cellStyle name="Comma 37" xfId="198" xr:uid="{00000000-0005-0000-0000-000046000000}"/>
    <cellStyle name="Comma 37 2" xfId="199" xr:uid="{00000000-0005-0000-0000-000047000000}"/>
    <cellStyle name="Comma 38" xfId="200" xr:uid="{00000000-0005-0000-0000-000048000000}"/>
    <cellStyle name="Comma 38 2" xfId="201" xr:uid="{00000000-0005-0000-0000-000049000000}"/>
    <cellStyle name="Comma 39" xfId="202" xr:uid="{00000000-0005-0000-0000-00004A000000}"/>
    <cellStyle name="Comma 39 2" xfId="203" xr:uid="{00000000-0005-0000-0000-00004B000000}"/>
    <cellStyle name="Comma 4" xfId="20" xr:uid="{00000000-0005-0000-0000-00004C000000}"/>
    <cellStyle name="Comma 4 2" xfId="54" xr:uid="{00000000-0005-0000-0000-00004D000000}"/>
    <cellStyle name="Comma 4 2 2" xfId="71" xr:uid="{00000000-0005-0000-0000-00004E000000}"/>
    <cellStyle name="Comma 4 2 2 2" xfId="103" xr:uid="{00000000-0005-0000-0000-00004F000000}"/>
    <cellStyle name="Comma 4 2 2 2 2" xfId="404" xr:uid="{06642D7A-40BD-4153-A45C-497E3D197890}"/>
    <cellStyle name="Comma 4 2 2 3" xfId="136" xr:uid="{00000000-0005-0000-0000-000050000000}"/>
    <cellStyle name="Comma 4 2 2 3 2" xfId="437" xr:uid="{27B045C1-4090-4926-9AAD-A20865993F96}"/>
    <cellStyle name="Comma 4 2 2 4" xfId="294" xr:uid="{00000000-0005-0000-0000-000051000000}"/>
    <cellStyle name="Comma 4 2 2 4 2" xfId="490" xr:uid="{4FAD24EE-C5AB-499C-B1A4-07CE2B9869F8}"/>
    <cellStyle name="Comma 4 2 2 5" xfId="372" xr:uid="{8DF23DE2-407C-47DB-820F-F642B1192D2D}"/>
    <cellStyle name="Comma 4 2 3" xfId="86" xr:uid="{00000000-0005-0000-0000-000052000000}"/>
    <cellStyle name="Comma 4 2 3 2" xfId="387" xr:uid="{09CA7711-FAB4-4B45-A7EE-1C94D883A5A3}"/>
    <cellStyle name="Comma 4 2 4" xfId="119" xr:uid="{00000000-0005-0000-0000-000053000000}"/>
    <cellStyle name="Comma 4 2 4 2" xfId="420" xr:uid="{EC649768-1714-473B-8A5C-7859780D51E2}"/>
    <cellStyle name="Comma 4 2 5" xfId="277" xr:uid="{00000000-0005-0000-0000-000054000000}"/>
    <cellStyle name="Comma 4 2 5 2" xfId="473" xr:uid="{8E4CA1A1-7E78-4F49-B5C3-82CB439E7BA9}"/>
    <cellStyle name="Comma 4 2 6" xfId="355" xr:uid="{4C07B255-082D-48DB-899C-7CBD25488F9D}"/>
    <cellStyle name="Comma 4 3" xfId="62" xr:uid="{00000000-0005-0000-0000-000055000000}"/>
    <cellStyle name="Comma 4 3 2" xfId="94" xr:uid="{00000000-0005-0000-0000-000056000000}"/>
    <cellStyle name="Comma 4 3 2 2" xfId="395" xr:uid="{55DDE70D-EB01-4617-B8B5-EBE5AD8FC198}"/>
    <cellStyle name="Comma 4 3 3" xfId="127" xr:uid="{00000000-0005-0000-0000-000057000000}"/>
    <cellStyle name="Comma 4 3 3 2" xfId="428" xr:uid="{ED2AE640-747C-4E8E-8308-E91A479A680B}"/>
    <cellStyle name="Comma 4 3 4" xfId="285" xr:uid="{00000000-0005-0000-0000-000058000000}"/>
    <cellStyle name="Comma 4 3 4 2" xfId="481" xr:uid="{8F3978BA-BFA0-427A-99B5-BBA03110E810}"/>
    <cellStyle name="Comma 4 3 5" xfId="363" xr:uid="{C69E8488-6DA0-4E2F-B07E-0413B5A2DF54}"/>
    <cellStyle name="Comma 4 4" xfId="79" xr:uid="{00000000-0005-0000-0000-000059000000}"/>
    <cellStyle name="Comma 4 4 2" xfId="261" xr:uid="{00000000-0005-0000-0000-00005A000000}"/>
    <cellStyle name="Comma 4 4 2 2" xfId="465" xr:uid="{704C6BA2-F455-4024-A341-39A6DC40E52D}"/>
    <cellStyle name="Comma 4 4 3" xfId="380" xr:uid="{2DCBF883-48DC-41BC-8E5C-F001E27BD8C7}"/>
    <cellStyle name="Comma 4 5" xfId="111" xr:uid="{00000000-0005-0000-0000-00005B000000}"/>
    <cellStyle name="Comma 4 5 2" xfId="412" xr:uid="{74669564-D4A8-4EB4-BCEA-529C5EE586F4}"/>
    <cellStyle name="Comma 4 6" xfId="204" xr:uid="{00000000-0005-0000-0000-00005C000000}"/>
    <cellStyle name="Comma 4 6 2" xfId="445" xr:uid="{3F3F6BF6-77D3-4EBB-B2A3-09334601D741}"/>
    <cellStyle name="Comma 4 7" xfId="37" xr:uid="{00000000-0005-0000-0000-00005D000000}"/>
    <cellStyle name="Comma 4 7 2" xfId="346" xr:uid="{9049BBE5-502B-4079-908F-3EE155AAD181}"/>
    <cellStyle name="Comma 4 8" xfId="333" xr:uid="{486F8554-DFC1-46B2-A3B1-0053CC5DCAFA}"/>
    <cellStyle name="Comma 40" xfId="205" xr:uid="{00000000-0005-0000-0000-00005E000000}"/>
    <cellStyle name="Comma 40 2" xfId="206" xr:uid="{00000000-0005-0000-0000-00005F000000}"/>
    <cellStyle name="Comma 41" xfId="207" xr:uid="{00000000-0005-0000-0000-000060000000}"/>
    <cellStyle name="Comma 41 2" xfId="208" xr:uid="{00000000-0005-0000-0000-000061000000}"/>
    <cellStyle name="Comma 42" xfId="209" xr:uid="{00000000-0005-0000-0000-000062000000}"/>
    <cellStyle name="Comma 42 2" xfId="210" xr:uid="{00000000-0005-0000-0000-000063000000}"/>
    <cellStyle name="Comma 43" xfId="211" xr:uid="{00000000-0005-0000-0000-000064000000}"/>
    <cellStyle name="Comma 44" xfId="212" xr:uid="{00000000-0005-0000-0000-000065000000}"/>
    <cellStyle name="Comma 45" xfId="258" xr:uid="{00000000-0005-0000-0000-000066000000}"/>
    <cellStyle name="Comma 45 2" xfId="462" xr:uid="{B11B23F1-6E60-45CB-B36C-46EDF42E5954}"/>
    <cellStyle name="Comma 46" xfId="273" xr:uid="{00000000-0005-0000-0000-000067000000}"/>
    <cellStyle name="Comma 46 2" xfId="470" xr:uid="{50BFA431-8268-4725-B091-22EF88F103B2}"/>
    <cellStyle name="Comma 47" xfId="301" xr:uid="{00000000-0005-0000-0000-000068000000}"/>
    <cellStyle name="Comma 47 2" xfId="497" xr:uid="{11C8C8A6-7F78-465C-901E-D685F11A9E0D}"/>
    <cellStyle name="Comma 48" xfId="50" xr:uid="{00000000-0005-0000-0000-000069000000}"/>
    <cellStyle name="Comma 48 2" xfId="352" xr:uid="{10CC12D0-1561-4573-9339-D680BEED7E27}"/>
    <cellStyle name="Comma 49" xfId="307" xr:uid="{00000000-0005-0000-0000-00006A000000}"/>
    <cellStyle name="Comma 49 2" xfId="502" xr:uid="{990937ED-F0FD-4D5F-954C-3FBA3E40FFF2}"/>
    <cellStyle name="Comma 5" xfId="22" xr:uid="{00000000-0005-0000-0000-00006B000000}"/>
    <cellStyle name="Comma 5 2" xfId="57" xr:uid="{00000000-0005-0000-0000-00006C000000}"/>
    <cellStyle name="Comma 5 2 2" xfId="74" xr:uid="{00000000-0005-0000-0000-00006D000000}"/>
    <cellStyle name="Comma 5 2 2 2" xfId="106" xr:uid="{00000000-0005-0000-0000-00006E000000}"/>
    <cellStyle name="Comma 5 2 2 2 2" xfId="407" xr:uid="{212E3D4A-9E65-4B5F-B2E9-300BB1E309B8}"/>
    <cellStyle name="Comma 5 2 2 3" xfId="139" xr:uid="{00000000-0005-0000-0000-00006F000000}"/>
    <cellStyle name="Comma 5 2 2 3 2" xfId="440" xr:uid="{26903213-A07F-46A9-AA2F-B0966E031BC1}"/>
    <cellStyle name="Comma 5 2 2 4" xfId="297" xr:uid="{00000000-0005-0000-0000-000070000000}"/>
    <cellStyle name="Comma 5 2 2 4 2" xfId="493" xr:uid="{E0575AEC-1659-470A-8F0E-2A9392629D8E}"/>
    <cellStyle name="Comma 5 2 2 5" xfId="375" xr:uid="{8BFAAF55-84B5-428A-83DA-EB35E00AD813}"/>
    <cellStyle name="Comma 5 2 3" xfId="89" xr:uid="{00000000-0005-0000-0000-000071000000}"/>
    <cellStyle name="Comma 5 2 3 2" xfId="390" xr:uid="{641011B7-E3EB-42E5-9521-D430329C150B}"/>
    <cellStyle name="Comma 5 2 4" xfId="122" xr:uid="{00000000-0005-0000-0000-000072000000}"/>
    <cellStyle name="Comma 5 2 4 2" xfId="423" xr:uid="{E49CEC86-CC87-42D2-B947-CD146D9BD2EC}"/>
    <cellStyle name="Comma 5 2 5" xfId="280" xr:uid="{00000000-0005-0000-0000-000073000000}"/>
    <cellStyle name="Comma 5 2 5 2" xfId="476" xr:uid="{1FE203D6-EA76-4B48-A533-25327F6ED138}"/>
    <cellStyle name="Comma 5 2 6" xfId="358" xr:uid="{C3F4045F-351C-45D0-BDD9-3FA1069862E5}"/>
    <cellStyle name="Comma 5 3" xfId="65" xr:uid="{00000000-0005-0000-0000-000074000000}"/>
    <cellStyle name="Comma 5 3 2" xfId="97" xr:uid="{00000000-0005-0000-0000-000075000000}"/>
    <cellStyle name="Comma 5 3 2 2" xfId="398" xr:uid="{4AA1B2CD-6DD4-4696-B778-6CB2CA717D48}"/>
    <cellStyle name="Comma 5 3 3" xfId="130" xr:uid="{00000000-0005-0000-0000-000076000000}"/>
    <cellStyle name="Comma 5 3 3 2" xfId="431" xr:uid="{ADC41907-4870-411E-8053-33BE298FEA6B}"/>
    <cellStyle name="Comma 5 3 4" xfId="288" xr:uid="{00000000-0005-0000-0000-000077000000}"/>
    <cellStyle name="Comma 5 3 4 2" xfId="484" xr:uid="{AF9C4B37-92C1-4A55-8409-32DE8CD063CE}"/>
    <cellStyle name="Comma 5 3 5" xfId="366" xr:uid="{6A229241-0F71-4129-94DF-3751D1AB7D6C}"/>
    <cellStyle name="Comma 5 4" xfId="82" xr:uid="{00000000-0005-0000-0000-000078000000}"/>
    <cellStyle name="Comma 5 4 2" xfId="267" xr:uid="{00000000-0005-0000-0000-000079000000}"/>
    <cellStyle name="Comma 5 4 2 2" xfId="468" xr:uid="{7907DD75-BCCB-4155-808B-836BDE51D664}"/>
    <cellStyle name="Comma 5 4 3" xfId="383" xr:uid="{836BB822-DF3C-44FC-9C77-369EF096638D}"/>
    <cellStyle name="Comma 5 5" xfId="114" xr:uid="{00000000-0005-0000-0000-00007A000000}"/>
    <cellStyle name="Comma 5 5 2" xfId="415" xr:uid="{3F527A1C-EF6A-4D41-B4C1-58AC88BAF084}"/>
    <cellStyle name="Comma 5 6" xfId="213" xr:uid="{00000000-0005-0000-0000-00007B000000}"/>
    <cellStyle name="Comma 5 6 2" xfId="446" xr:uid="{FF1B6CB2-DE10-4DC0-A37B-1AA660250A93}"/>
    <cellStyle name="Comma 5 7" xfId="44" xr:uid="{00000000-0005-0000-0000-00007C000000}"/>
    <cellStyle name="Comma 5 7 2" xfId="349" xr:uid="{75D6DF5E-6252-4E95-BBD0-F180C57B35D5}"/>
    <cellStyle name="Comma 5 8" xfId="335" xr:uid="{2C457E30-4ECE-48AA-A270-13CE149EF8EF}"/>
    <cellStyle name="Comma 50" xfId="308" xr:uid="{00000000-0005-0000-0000-00007D000000}"/>
    <cellStyle name="Comma 50 2" xfId="503" xr:uid="{4FA430D6-E5BB-4F26-AE8B-13CA8F1AA878}"/>
    <cellStyle name="Comma 51" xfId="322" xr:uid="{B1058A8A-0270-42CE-8A51-5AE559C21B3A}"/>
    <cellStyle name="Comma 51 2" xfId="514" xr:uid="{1A9CA0FF-CFAC-411C-BAFA-9AC414B5824D}"/>
    <cellStyle name="Comma 52" xfId="325" xr:uid="{7BFAF74F-4E74-4F86-83CB-7DC9F156C954}"/>
    <cellStyle name="Comma 53" xfId="332" xr:uid="{7AC8A17C-3BFA-435E-A2A3-3FBD5851BAA9}"/>
    <cellStyle name="Comma 54" xfId="326" xr:uid="{695084E6-A205-4956-93F5-5A207F81CCD5}"/>
    <cellStyle name="Comma 55" xfId="351" xr:uid="{8CF0DB0A-5424-4847-97D1-D956085B2AC4}"/>
    <cellStyle name="Comma 56" xfId="515" xr:uid="{B1F4F21B-E895-4172-B9CE-E09DA95EF436}"/>
    <cellStyle name="Comma 6" xfId="27" xr:uid="{00000000-0005-0000-0000-00007E000000}"/>
    <cellStyle name="Comma 6 2" xfId="270" xr:uid="{00000000-0005-0000-0000-00007F000000}"/>
    <cellStyle name="Comma 6 3" xfId="214" xr:uid="{00000000-0005-0000-0000-000080000000}"/>
    <cellStyle name="Comma 6 3 2" xfId="447" xr:uid="{16FA8E9E-E52D-40C4-9725-FDBD0EBED2F3}"/>
    <cellStyle name="Comma 6 4" xfId="47" xr:uid="{00000000-0005-0000-0000-000081000000}"/>
    <cellStyle name="Comma 6 5" xfId="337" xr:uid="{969AB010-84C8-4849-BCB6-405225C91FED}"/>
    <cellStyle name="Comma 7" xfId="31" xr:uid="{00000000-0005-0000-0000-000082000000}"/>
    <cellStyle name="Comma 7 2" xfId="77" xr:uid="{00000000-0005-0000-0000-000083000000}"/>
    <cellStyle name="Comma 7 2 2" xfId="109" xr:uid="{00000000-0005-0000-0000-000084000000}"/>
    <cellStyle name="Comma 7 2 2 2" xfId="300" xr:uid="{00000000-0005-0000-0000-000085000000}"/>
    <cellStyle name="Comma 7 2 2 2 2" xfId="496" xr:uid="{2255C342-2A31-4D0B-991E-E3FD4EF4A951}"/>
    <cellStyle name="Comma 7 2 2 3" xfId="410" xr:uid="{F0222B16-A372-46E9-8991-8B5E60D2D437}"/>
    <cellStyle name="Comma 7 2 3" xfId="142" xr:uid="{00000000-0005-0000-0000-000086000000}"/>
    <cellStyle name="Comma 7 2 3 2" xfId="443" xr:uid="{C6F540DE-767D-4DEF-B2AC-BC7BB1421B55}"/>
    <cellStyle name="Comma 7 2 4" xfId="216" xr:uid="{00000000-0005-0000-0000-000087000000}"/>
    <cellStyle name="Comma 7 2 5" xfId="378" xr:uid="{DCAC18DA-EA87-408C-8B1F-8673E3DDACEB}"/>
    <cellStyle name="Comma 7 3" xfId="92" xr:uid="{00000000-0005-0000-0000-000088000000}"/>
    <cellStyle name="Comma 7 3 2" xfId="275" xr:uid="{00000000-0005-0000-0000-000089000000}"/>
    <cellStyle name="Comma 7 3 2 2" xfId="471" xr:uid="{8DECDAE6-C2F0-4751-B8BE-B19FB9EFE63F}"/>
    <cellStyle name="Comma 7 3 3" xfId="393" xr:uid="{9DDB0231-8473-4644-9020-0E4A7040ACBA}"/>
    <cellStyle name="Comma 7 4" xfId="125" xr:uid="{00000000-0005-0000-0000-00008A000000}"/>
    <cellStyle name="Comma 7 4 2" xfId="426" xr:uid="{6114C9F8-D81F-4ED7-BC36-7D9593F9CEC8}"/>
    <cellStyle name="Comma 7 5" xfId="215" xr:uid="{00000000-0005-0000-0000-00008B000000}"/>
    <cellStyle name="Comma 7 6" xfId="52" xr:uid="{00000000-0005-0000-0000-00008C000000}"/>
    <cellStyle name="Comma 7 6 2" xfId="353" xr:uid="{B9504794-5004-4258-909D-9B5D31472EA2}"/>
    <cellStyle name="Comma 7 7" xfId="341" xr:uid="{99AE1917-FB77-4E70-AA6C-235B2C411C18}"/>
    <cellStyle name="Comma 8" xfId="60" xr:uid="{00000000-0005-0000-0000-00008D000000}"/>
    <cellStyle name="Comma 8 2" xfId="100" xr:uid="{00000000-0005-0000-0000-00008E000000}"/>
    <cellStyle name="Comma 8 2 2" xfId="218" xr:uid="{00000000-0005-0000-0000-00008F000000}"/>
    <cellStyle name="Comma 8 2 3" xfId="401" xr:uid="{86B7E950-14BD-476C-83B7-3D3BA07998C9}"/>
    <cellStyle name="Comma 8 3" xfId="133" xr:uid="{00000000-0005-0000-0000-000090000000}"/>
    <cellStyle name="Comma 8 3 2" xfId="283" xr:uid="{00000000-0005-0000-0000-000091000000}"/>
    <cellStyle name="Comma 8 3 2 2" xfId="479" xr:uid="{B2F2F258-9D38-40CA-BF24-A2CC705ED375}"/>
    <cellStyle name="Comma 8 3 3" xfId="434" xr:uid="{1D2DDB0C-63CE-4E6B-8DED-6A2F1BBD09CF}"/>
    <cellStyle name="Comma 8 4" xfId="217" xr:uid="{00000000-0005-0000-0000-000092000000}"/>
    <cellStyle name="Comma 8 5" xfId="361" xr:uid="{200728E7-3E8B-4954-AE85-B94F2C3D651C}"/>
    <cellStyle name="Comma 9" xfId="68" xr:uid="{00000000-0005-0000-0000-000093000000}"/>
    <cellStyle name="Comma 9 2" xfId="220" xr:uid="{00000000-0005-0000-0000-000094000000}"/>
    <cellStyle name="Comma 9 3" xfId="291" xr:uid="{00000000-0005-0000-0000-000095000000}"/>
    <cellStyle name="Comma 9 3 2" xfId="487" xr:uid="{929A5143-9457-4156-B632-D62372EAFBCD}"/>
    <cellStyle name="Comma 9 4" xfId="219" xr:uid="{00000000-0005-0000-0000-000096000000}"/>
    <cellStyle name="Comma 9 5" xfId="369" xr:uid="{9CAEF702-5654-4806-AEFE-8E030F93B547}"/>
    <cellStyle name="Comma0" xfId="221" xr:uid="{00000000-0005-0000-0000-000097000000}"/>
    <cellStyle name="Currency" xfId="1" builtinId="4"/>
    <cellStyle name="Currency 10" xfId="312" xr:uid="{00000000-0005-0000-0000-000099000000}"/>
    <cellStyle name="Currency 10 2" xfId="517" xr:uid="{E178A3DB-8758-4FD8-8CC7-F50F658868A5}"/>
    <cellStyle name="Currency 10 3" xfId="516" xr:uid="{8215E2F0-522E-4F87-A248-4AE14A0FAFF8}"/>
    <cellStyle name="Currency 11" xfId="313" xr:uid="{00000000-0005-0000-0000-00009A000000}"/>
    <cellStyle name="Currency 11 2" xfId="507" xr:uid="{E47C53C9-BB88-4FA2-8218-4687CB2AFB27}"/>
    <cellStyle name="Currency 12" xfId="317" xr:uid="{7EDF1976-1983-44A7-9AD4-62FD9ABE91D8}"/>
    <cellStyle name="Currency 12 2" xfId="321" xr:uid="{6F3CF6AC-98E2-4351-9492-802C7C81543D}"/>
    <cellStyle name="Currency 12 3" xfId="513" xr:uid="{9A2416DF-7D85-4DC2-85A6-19E2257323EF}"/>
    <cellStyle name="Currency 13" xfId="319" xr:uid="{56AC7188-2574-4662-B065-1BB9458844F3}"/>
    <cellStyle name="Currency 14" xfId="323" xr:uid="{9D371EF3-8CA8-4636-AC65-D12597292BA6}"/>
    <cellStyle name="Currency 2" xfId="6" xr:uid="{00000000-0005-0000-0000-00009B000000}"/>
    <cellStyle name="Currency 2 2" xfId="55" xr:uid="{00000000-0005-0000-0000-00009C000000}"/>
    <cellStyle name="Currency 2 2 2" xfId="72" xr:uid="{00000000-0005-0000-0000-00009D000000}"/>
    <cellStyle name="Currency 2 2 2 2" xfId="104" xr:uid="{00000000-0005-0000-0000-00009E000000}"/>
    <cellStyle name="Currency 2 2 2 2 2" xfId="405" xr:uid="{A8A636A3-078F-4E86-8635-AF1B560B6264}"/>
    <cellStyle name="Currency 2 2 2 3" xfId="137" xr:uid="{00000000-0005-0000-0000-00009F000000}"/>
    <cellStyle name="Currency 2 2 2 3 2" xfId="438" xr:uid="{1E972A1B-4631-4B19-917A-160B61057ADA}"/>
    <cellStyle name="Currency 2 2 2 4" xfId="295" xr:uid="{00000000-0005-0000-0000-0000A0000000}"/>
    <cellStyle name="Currency 2 2 2 4 2" xfId="491" xr:uid="{3690C09E-958D-4A4E-810A-26C63F8EC1A7}"/>
    <cellStyle name="Currency 2 2 2 5" xfId="373" xr:uid="{A7292BD6-A055-4C72-BD51-B8884257C6C6}"/>
    <cellStyle name="Currency 2 2 3" xfId="87" xr:uid="{00000000-0005-0000-0000-0000A1000000}"/>
    <cellStyle name="Currency 2 2 3 2" xfId="388" xr:uid="{5C7DBFA5-854C-4F80-A030-1D238843D4C2}"/>
    <cellStyle name="Currency 2 2 4" xfId="120" xr:uid="{00000000-0005-0000-0000-0000A2000000}"/>
    <cellStyle name="Currency 2 2 4 2" xfId="421" xr:uid="{85BD804B-388A-45AA-857F-33ECFACF6D40}"/>
    <cellStyle name="Currency 2 2 5" xfId="278" xr:uid="{00000000-0005-0000-0000-0000A3000000}"/>
    <cellStyle name="Currency 2 2 5 2" xfId="474" xr:uid="{5D729C8A-C25E-41C3-BF98-09DBF5DB4551}"/>
    <cellStyle name="Currency 2 2 6" xfId="356" xr:uid="{DBE3DFC9-C129-439A-BA46-51DA66618BF4}"/>
    <cellStyle name="Currency 2 3" xfId="63" xr:uid="{00000000-0005-0000-0000-0000A4000000}"/>
    <cellStyle name="Currency 2 3 2" xfId="95" xr:uid="{00000000-0005-0000-0000-0000A5000000}"/>
    <cellStyle name="Currency 2 3 2 2" xfId="396" xr:uid="{641502C9-B543-4C0B-8E38-F3464D7FA41D}"/>
    <cellStyle name="Currency 2 3 3" xfId="128" xr:uid="{00000000-0005-0000-0000-0000A6000000}"/>
    <cellStyle name="Currency 2 3 3 2" xfId="429" xr:uid="{00FBD7BE-85A9-470B-9F85-FF8F3033FD50}"/>
    <cellStyle name="Currency 2 3 4" xfId="286" xr:uid="{00000000-0005-0000-0000-0000A7000000}"/>
    <cellStyle name="Currency 2 3 4 2" xfId="482" xr:uid="{06940AE6-FD72-4AC3-B59A-5947A082DB90}"/>
    <cellStyle name="Currency 2 3 5" xfId="364" xr:uid="{FDF1F38B-2D5C-4F2A-A7A4-5C9A3F204FC5}"/>
    <cellStyle name="Currency 2 4" xfId="80" xr:uid="{00000000-0005-0000-0000-0000A8000000}"/>
    <cellStyle name="Currency 2 4 2" xfId="265" xr:uid="{00000000-0005-0000-0000-0000A9000000}"/>
    <cellStyle name="Currency 2 4 2 2" xfId="466" xr:uid="{5F8CD19A-1DE0-4D25-89C0-E3C1F9035D2F}"/>
    <cellStyle name="Currency 2 4 3" xfId="381" xr:uid="{15B92E27-59D3-4485-AAA5-3013D4BFC3B3}"/>
    <cellStyle name="Currency 2 5" xfId="112" xr:uid="{00000000-0005-0000-0000-0000AA000000}"/>
    <cellStyle name="Currency 2 5 2" xfId="413" xr:uid="{167D2C4C-804E-42EC-84BC-AC8D3559BEEE}"/>
    <cellStyle name="Currency 2 6" xfId="222" xr:uid="{00000000-0005-0000-0000-0000AB000000}"/>
    <cellStyle name="Currency 2 7" xfId="42" xr:uid="{00000000-0005-0000-0000-0000AC000000}"/>
    <cellStyle name="Currency 2 7 2" xfId="347" xr:uid="{CCC18EAB-D9DA-4481-8E17-8258D597F4FC}"/>
    <cellStyle name="Currency 3" xfId="23" xr:uid="{00000000-0005-0000-0000-0000AD000000}"/>
    <cellStyle name="Currency 3 2" xfId="271" xr:uid="{00000000-0005-0000-0000-0000AE000000}"/>
    <cellStyle name="Currency 3 3" xfId="223" xr:uid="{00000000-0005-0000-0000-0000AF000000}"/>
    <cellStyle name="Currency 3 3 2" xfId="448" xr:uid="{36E136DE-6555-4F10-B715-1A879E2EEE48}"/>
    <cellStyle name="Currency 3 4" xfId="48" xr:uid="{00000000-0005-0000-0000-0000B0000000}"/>
    <cellStyle name="Currency 3 5" xfId="336" xr:uid="{EF01F291-48FF-4D6C-874B-2F9DD65C4609}"/>
    <cellStyle name="Currency 4" xfId="26" xr:uid="{00000000-0005-0000-0000-0000B1000000}"/>
    <cellStyle name="Currency 4 2" xfId="69" xr:uid="{00000000-0005-0000-0000-0000B2000000}"/>
    <cellStyle name="Currency 4 2 2" xfId="101" xr:uid="{00000000-0005-0000-0000-0000B3000000}"/>
    <cellStyle name="Currency 4 2 2 2" xfId="402" xr:uid="{85839211-C337-4860-BF97-B508C63BA7AB}"/>
    <cellStyle name="Currency 4 2 3" xfId="134" xr:uid="{00000000-0005-0000-0000-0000B4000000}"/>
    <cellStyle name="Currency 4 2 3 2" xfId="435" xr:uid="{AB667176-14D1-4495-9DAF-27E5E686D348}"/>
    <cellStyle name="Currency 4 2 4" xfId="292" xr:uid="{00000000-0005-0000-0000-0000B5000000}"/>
    <cellStyle name="Currency 4 2 4 2" xfId="488" xr:uid="{E7D7E41B-B3BA-4B4C-A66D-4316D555F66E}"/>
    <cellStyle name="Currency 4 2 5" xfId="370" xr:uid="{9AEBDAB8-A5BE-4F7D-8ADC-451CB7E2AA30}"/>
    <cellStyle name="Currency 4 3" xfId="91" xr:uid="{00000000-0005-0000-0000-0000B6000000}"/>
    <cellStyle name="Currency 4 3 2" xfId="392" xr:uid="{06B2E31B-8F74-4E55-97F5-CE8C141CEAE1}"/>
    <cellStyle name="Currency 4 4" xfId="124" xr:uid="{00000000-0005-0000-0000-0000B7000000}"/>
    <cellStyle name="Currency 4 4 2" xfId="425" xr:uid="{28C5B837-85EC-40A5-855A-612ACFCAB397}"/>
    <cellStyle name="Currency 4 5" xfId="51" xr:uid="{00000000-0005-0000-0000-0000B8000000}"/>
    <cellStyle name="Currency 5" xfId="59" xr:uid="{00000000-0005-0000-0000-0000B9000000}"/>
    <cellStyle name="Currency 5 2" xfId="76" xr:uid="{00000000-0005-0000-0000-0000BA000000}"/>
    <cellStyle name="Currency 5 2 2" xfId="299" xr:uid="{00000000-0005-0000-0000-0000BB000000}"/>
    <cellStyle name="Currency 5 2 2 2" xfId="495" xr:uid="{CE7202EF-0B5A-4B08-9D77-23272C2C918F}"/>
    <cellStyle name="Currency 5 2 3" xfId="377" xr:uid="{8B629D01-5658-4C02-9E74-6C24CF8F3B74}"/>
    <cellStyle name="Currency 5 3" xfId="108" xr:uid="{00000000-0005-0000-0000-0000BC000000}"/>
    <cellStyle name="Currency 5 3 2" xfId="409" xr:uid="{2C1740A4-2CC6-4A2D-84AC-A9CC44B1B4C8}"/>
    <cellStyle name="Currency 5 4" xfId="141" xr:uid="{00000000-0005-0000-0000-0000BD000000}"/>
    <cellStyle name="Currency 5 4 2" xfId="442" xr:uid="{35361C73-D292-4195-B27E-1954BB8339BE}"/>
    <cellStyle name="Currency 5 5" xfId="282" xr:uid="{00000000-0005-0000-0000-0000BE000000}"/>
    <cellStyle name="Currency 5 5 2" xfId="478" xr:uid="{6B82A62C-89CA-4AD4-A714-127A614DD68D}"/>
    <cellStyle name="Currency 5 6" xfId="360" xr:uid="{C81FF23F-9CDD-43E1-A4F6-79D59D3C626E}"/>
    <cellStyle name="Currency 6" xfId="67" xr:uid="{00000000-0005-0000-0000-0000BF000000}"/>
    <cellStyle name="Currency 6 2" xfId="99" xr:uid="{00000000-0005-0000-0000-0000C0000000}"/>
    <cellStyle name="Currency 6 2 2" xfId="400" xr:uid="{89200B49-17D3-46EB-8D31-AAB20489D079}"/>
    <cellStyle name="Currency 6 3" xfId="132" xr:uid="{00000000-0005-0000-0000-0000C1000000}"/>
    <cellStyle name="Currency 6 3 2" xfId="433" xr:uid="{6AE1F350-DD02-4FAC-A514-A243A4E0A357}"/>
    <cellStyle name="Currency 6 4" xfId="290" xr:uid="{00000000-0005-0000-0000-0000C2000000}"/>
    <cellStyle name="Currency 6 4 2" xfId="486" xr:uid="{2C3DE616-F0BB-4E45-907C-A9ADAC7D2055}"/>
    <cellStyle name="Currency 6 5" xfId="368" xr:uid="{E92CDC57-0BA1-447C-A1DC-D808D441B961}"/>
    <cellStyle name="Currency 7" xfId="30" xr:uid="{00000000-0005-0000-0000-0000C3000000}"/>
    <cellStyle name="Currency 7 2" xfId="34" xr:uid="{00000000-0005-0000-0000-0000C4000000}"/>
    <cellStyle name="Currency 7 2 2" xfId="344" xr:uid="{3AEF808C-B4F1-4F06-B1F5-555AAF4F2F0F}"/>
    <cellStyle name="Currency 7 3" xfId="340" xr:uid="{F25F8E1F-33C8-4CC4-A1C6-1CA7AA0712E4}"/>
    <cellStyle name="Currency 8" xfId="116" xr:uid="{00000000-0005-0000-0000-0000C5000000}"/>
    <cellStyle name="Currency 8 2" xfId="417" xr:uid="{B4BEB475-F280-490F-A052-25D061A91CC6}"/>
    <cellStyle name="Currency 9" xfId="256" xr:uid="{00000000-0005-0000-0000-0000C6000000}"/>
    <cellStyle name="Currency 9 2" xfId="460" xr:uid="{D91AD6B5-77E8-4F29-87CC-405C4B54E5A5}"/>
    <cellStyle name="Currency0" xfId="224" xr:uid="{00000000-0005-0000-0000-0000C7000000}"/>
    <cellStyle name="Date" xfId="225" xr:uid="{00000000-0005-0000-0000-0000C8000000}"/>
    <cellStyle name="Date [dd-mmm-yy]" xfId="226" xr:uid="{00000000-0005-0000-0000-0000C9000000}"/>
    <cellStyle name="Date [mmm-yy]" xfId="227" xr:uid="{00000000-0005-0000-0000-0000CA000000}"/>
    <cellStyle name="Fix0" xfId="228" xr:uid="{00000000-0005-0000-0000-0000CB000000}"/>
    <cellStyle name="Fix1" xfId="229" xr:uid="{00000000-0005-0000-0000-0000CC000000}"/>
    <cellStyle name="Fix2" xfId="230" xr:uid="{00000000-0005-0000-0000-0000CD000000}"/>
    <cellStyle name="Fixed" xfId="231" xr:uid="{00000000-0005-0000-0000-0000CE000000}"/>
    <cellStyle name="Fixed 2" xfId="232" xr:uid="{00000000-0005-0000-0000-0000CF000000}"/>
    <cellStyle name="Hyperlink 2" xfId="41" xr:uid="{00000000-0005-0000-0000-0000D0000000}"/>
    <cellStyle name="Normal" xfId="0" builtinId="0"/>
    <cellStyle name="Normal 10" xfId="233" xr:uid="{00000000-0005-0000-0000-0000D2000000}"/>
    <cellStyle name="Normal 10 2" xfId="449" xr:uid="{5B34DC20-83B4-42DD-973D-66FACAADE20A}"/>
    <cellStyle name="Normal 11" xfId="234" xr:uid="{00000000-0005-0000-0000-0000D3000000}"/>
    <cellStyle name="Normal 11 2" xfId="450" xr:uid="{26D6234C-22DC-4B63-B123-8FE845594AED}"/>
    <cellStyle name="Normal 12" xfId="235" xr:uid="{00000000-0005-0000-0000-0000D4000000}"/>
    <cellStyle name="Normal 12 2" xfId="236" xr:uid="{00000000-0005-0000-0000-0000D5000000}"/>
    <cellStyle name="Normal 13" xfId="3" xr:uid="{00000000-0005-0000-0000-0000D6000000}"/>
    <cellStyle name="Normal 13 2" xfId="12" xr:uid="{00000000-0005-0000-0000-0000D7000000}"/>
    <cellStyle name="Normal 13 2 2" xfId="15" xr:uid="{00000000-0005-0000-0000-0000D8000000}"/>
    <cellStyle name="Normal 13 2 2 2" xfId="330" xr:uid="{89144813-4CDE-492A-9C1D-27BE94D73672}"/>
    <cellStyle name="Normal 13 2 3" xfId="274" xr:uid="{00000000-0005-0000-0000-0000D9000000}"/>
    <cellStyle name="Normal 13 2 4" xfId="328" xr:uid="{383058EA-918B-4648-BBF3-445FA7FAE2A3}"/>
    <cellStyle name="Normal 13 3" xfId="302" xr:uid="{00000000-0005-0000-0000-0000DA000000}"/>
    <cellStyle name="Normal 13 3 2" xfId="498" xr:uid="{EEC36932-0428-4AB9-B709-147A964FF9F7}"/>
    <cellStyle name="Normal 13 4" xfId="237" xr:uid="{00000000-0005-0000-0000-0000DB000000}"/>
    <cellStyle name="Normal 13 4 2" xfId="451" xr:uid="{5E6F7BA7-2915-4713-BE33-C682B76974D4}"/>
    <cellStyle name="Normal 14" xfId="257" xr:uid="{00000000-0005-0000-0000-0000DC000000}"/>
    <cellStyle name="Normal 14 2" xfId="303" xr:uid="{00000000-0005-0000-0000-0000DD000000}"/>
    <cellStyle name="Normal 14 2 2" xfId="499" xr:uid="{2A7DB62D-3B60-4B21-8376-615B58B5210A}"/>
    <cellStyle name="Normal 14 3" xfId="461" xr:uid="{7C8C1357-CC1F-4751-A7EF-CC64A6639074}"/>
    <cellStyle name="Normal 15" xfId="315" xr:uid="{00000000-0005-0000-0000-0000DE000000}"/>
    <cellStyle name="Normal 15 2" xfId="509" xr:uid="{C050213F-EF60-49A1-AFDE-C92C2EE81AB4}"/>
    <cellStyle name="Normal 16" xfId="316" xr:uid="{10243521-EEBF-48B5-98D0-BB0EE92BC80A}"/>
    <cellStyle name="Normal 16 2" xfId="510" xr:uid="{6AC776BD-2CE6-493B-82CF-2F0ECA8FD41C}"/>
    <cellStyle name="Normal 17" xfId="320" xr:uid="{C4CDA99A-1C0F-423F-88AA-BF17FBAD08FF}"/>
    <cellStyle name="Normal 17 2" xfId="512" xr:uid="{547E0E86-B81C-425E-B9F5-4983090497C1}"/>
    <cellStyle name="Normal 2" xfId="5" xr:uid="{00000000-0005-0000-0000-0000DF000000}"/>
    <cellStyle name="Normal 2 2" xfId="4" xr:uid="{00000000-0005-0000-0000-0000E0000000}"/>
    <cellStyle name="Normal 2 2 2" xfId="18" xr:uid="{00000000-0005-0000-0000-0000E1000000}"/>
    <cellStyle name="Normal 2 2 3" xfId="239" xr:uid="{00000000-0005-0000-0000-0000E2000000}"/>
    <cellStyle name="Normal 2 2 3 2" xfId="452" xr:uid="{37F0C78F-6200-4B71-B306-BC30F0FF7FDC}"/>
    <cellStyle name="Normal 2 3" xfId="25" xr:uid="{00000000-0005-0000-0000-0000E3000000}"/>
    <cellStyle name="Normal 2 3 2" xfId="240" xr:uid="{00000000-0005-0000-0000-0000E4000000}"/>
    <cellStyle name="Normal 2 3 3" xfId="309" xr:uid="{00000000-0005-0000-0000-0000E5000000}"/>
    <cellStyle name="Normal 2 3 3 2" xfId="504" xr:uid="{B5C460D5-2FE5-414A-ABA8-51B49454ABE1}"/>
    <cellStyle name="Normal 2 4" xfId="19" xr:uid="{00000000-0005-0000-0000-0000E6000000}"/>
    <cellStyle name="Normal 2 4 2" xfId="262" xr:uid="{00000000-0005-0000-0000-0000E7000000}"/>
    <cellStyle name="Normal 2 5" xfId="304" xr:uid="{00000000-0005-0000-0000-0000E8000000}"/>
    <cellStyle name="Normal 2 6" xfId="238" xr:uid="{00000000-0005-0000-0000-0000E9000000}"/>
    <cellStyle name="Normal 2 7" xfId="38" xr:uid="{00000000-0005-0000-0000-0000EA000000}"/>
    <cellStyle name="Normal 2 8" xfId="305" xr:uid="{00000000-0005-0000-0000-0000EB000000}"/>
    <cellStyle name="Normal 2 8 2" xfId="500" xr:uid="{F7B12399-6397-45AE-AAB8-DA5020EC8CAC}"/>
    <cellStyle name="Normal 3" xfId="9" xr:uid="{00000000-0005-0000-0000-0000EC000000}"/>
    <cellStyle name="Normal 3 2" xfId="21" xr:uid="{00000000-0005-0000-0000-0000ED000000}"/>
    <cellStyle name="Normal 3 2 2" xfId="70" xr:uid="{00000000-0005-0000-0000-0000EE000000}"/>
    <cellStyle name="Normal 3 2 2 2" xfId="102" xr:uid="{00000000-0005-0000-0000-0000EF000000}"/>
    <cellStyle name="Normal 3 2 2 2 2" xfId="403" xr:uid="{B160D485-0789-4D23-AB7D-82DE509F56E3}"/>
    <cellStyle name="Normal 3 2 2 3" xfId="135" xr:uid="{00000000-0005-0000-0000-0000F0000000}"/>
    <cellStyle name="Normal 3 2 2 3 2" xfId="436" xr:uid="{9076B33A-08AE-4960-8BE7-9A2E57729C88}"/>
    <cellStyle name="Normal 3 2 2 4" xfId="293" xr:uid="{00000000-0005-0000-0000-0000F1000000}"/>
    <cellStyle name="Normal 3 2 2 4 2" xfId="489" xr:uid="{F98D030C-38F5-45C8-9083-502755EAF4D0}"/>
    <cellStyle name="Normal 3 2 2 5" xfId="371" xr:uid="{648FF58A-04BC-4048-AB54-95C4A068CF29}"/>
    <cellStyle name="Normal 3 2 3" xfId="85" xr:uid="{00000000-0005-0000-0000-0000F2000000}"/>
    <cellStyle name="Normal 3 2 3 2" xfId="276" xr:uid="{00000000-0005-0000-0000-0000F3000000}"/>
    <cellStyle name="Normal 3 2 3 2 2" xfId="472" xr:uid="{AD34412B-8879-44BA-8000-B0DE519EADB5}"/>
    <cellStyle name="Normal 3 2 3 3" xfId="386" xr:uid="{609B4CB8-8277-4077-A28F-8C889F660F09}"/>
    <cellStyle name="Normal 3 2 4" xfId="118" xr:uid="{00000000-0005-0000-0000-0000F4000000}"/>
    <cellStyle name="Normal 3 2 4 2" xfId="419" xr:uid="{9AF6C57A-D9B1-48BF-AEF1-064D350284FD}"/>
    <cellStyle name="Normal 3 2 5" xfId="242" xr:uid="{00000000-0005-0000-0000-0000F5000000}"/>
    <cellStyle name="Normal 3 2 5 2" xfId="453" xr:uid="{AB94C2AF-E78A-4386-B693-C9CB6E30EF78}"/>
    <cellStyle name="Normal 3 2 6" xfId="53" xr:uid="{00000000-0005-0000-0000-0000F6000000}"/>
    <cellStyle name="Normal 3 2 6 2" xfId="354" xr:uid="{7D5D0D85-20BC-4D4C-BCAB-7DB012F56E57}"/>
    <cellStyle name="Normal 3 2 7" xfId="334" xr:uid="{DBA12B1B-C689-4264-BCA6-44CD5FCEFECF}"/>
    <cellStyle name="Normal 3 3" xfId="61" xr:uid="{00000000-0005-0000-0000-0000F7000000}"/>
    <cellStyle name="Normal 3 3 2" xfId="93" xr:uid="{00000000-0005-0000-0000-0000F8000000}"/>
    <cellStyle name="Normal 3 3 2 2" xfId="284" xr:uid="{00000000-0005-0000-0000-0000F9000000}"/>
    <cellStyle name="Normal 3 3 2 2 2" xfId="480" xr:uid="{6A47FE44-BF8A-46AA-B9CA-909362344FA7}"/>
    <cellStyle name="Normal 3 3 2 3" xfId="394" xr:uid="{E7A6158E-5FA3-419F-B33C-4AD56688B6D8}"/>
    <cellStyle name="Normal 3 3 3" xfId="126" xr:uid="{00000000-0005-0000-0000-0000FA000000}"/>
    <cellStyle name="Normal 3 3 3 2" xfId="427" xr:uid="{594AB4C7-EA89-4B59-B74A-FEB1043C12EE}"/>
    <cellStyle name="Normal 3 3 4" xfId="243" xr:uid="{00000000-0005-0000-0000-0000FB000000}"/>
    <cellStyle name="Normal 3 3 5" xfId="362" xr:uid="{363A9AFA-A79A-4A38-B6FD-8042BFA62229}"/>
    <cellStyle name="Normal 3 4" xfId="78" xr:uid="{00000000-0005-0000-0000-0000FC000000}"/>
    <cellStyle name="Normal 3 4 2" xfId="260" xr:uid="{00000000-0005-0000-0000-0000FD000000}"/>
    <cellStyle name="Normal 3 4 2 2" xfId="464" xr:uid="{063A6850-D357-42E7-A844-D836C0A1B991}"/>
    <cellStyle name="Normal 3 4 3" xfId="379" xr:uid="{274FDF90-874C-47A6-9F99-EEB08BEE45D9}"/>
    <cellStyle name="Normal 3 5" xfId="110" xr:uid="{00000000-0005-0000-0000-0000FE000000}"/>
    <cellStyle name="Normal 3 5 2" xfId="411" xr:uid="{ED3027BF-8469-40BD-B267-10429BFE763A}"/>
    <cellStyle name="Normal 3 6" xfId="241" xr:uid="{00000000-0005-0000-0000-0000FF000000}"/>
    <cellStyle name="Normal 3 7" xfId="36" xr:uid="{00000000-0005-0000-0000-000000010000}"/>
    <cellStyle name="Normal 3 7 2" xfId="345" xr:uid="{9D5A3BC1-657E-4F5C-8CCC-92869E21B9EB}"/>
    <cellStyle name="Normal 3 8" xfId="327" xr:uid="{74EBFCFD-4B63-42DF-8CD2-08467DF2DB02}"/>
    <cellStyle name="Normal 37" xfId="244" xr:uid="{00000000-0005-0000-0000-000001010000}"/>
    <cellStyle name="Normal 4" xfId="43" xr:uid="{00000000-0005-0000-0000-000002010000}"/>
    <cellStyle name="Normal 4 2" xfId="56" xr:uid="{00000000-0005-0000-0000-000003010000}"/>
    <cellStyle name="Normal 4 2 2" xfId="73" xr:uid="{00000000-0005-0000-0000-000004010000}"/>
    <cellStyle name="Normal 4 2 2 2" xfId="105" xr:uid="{00000000-0005-0000-0000-000005010000}"/>
    <cellStyle name="Normal 4 2 2 2 2" xfId="406" xr:uid="{EF886E32-B0F1-4160-A536-A177BE9F9439}"/>
    <cellStyle name="Normal 4 2 2 3" xfId="138" xr:uid="{00000000-0005-0000-0000-000006010000}"/>
    <cellStyle name="Normal 4 2 2 3 2" xfId="439" xr:uid="{0D989B35-CCCF-4E7F-AE53-F9E4144BC895}"/>
    <cellStyle name="Normal 4 2 2 4" xfId="296" xr:uid="{00000000-0005-0000-0000-000007010000}"/>
    <cellStyle name="Normal 4 2 2 4 2" xfId="492" xr:uid="{776AE630-EEFD-487E-BEE1-33E19FB8B2CC}"/>
    <cellStyle name="Normal 4 2 2 5" xfId="374" xr:uid="{D653112B-CE76-46F8-BFC2-5E8943236B52}"/>
    <cellStyle name="Normal 4 2 3" xfId="88" xr:uid="{00000000-0005-0000-0000-000008010000}"/>
    <cellStyle name="Normal 4 2 3 2" xfId="279" xr:uid="{00000000-0005-0000-0000-000009010000}"/>
    <cellStyle name="Normal 4 2 3 2 2" xfId="475" xr:uid="{6B76D3B6-F2CA-467A-8978-6B5EA185149D}"/>
    <cellStyle name="Normal 4 2 3 3" xfId="389" xr:uid="{C2B9AF52-A10F-431C-AA71-A02C2FD8E8E2}"/>
    <cellStyle name="Normal 4 2 4" xfId="121" xr:uid="{00000000-0005-0000-0000-00000A010000}"/>
    <cellStyle name="Normal 4 2 4 2" xfId="422" xr:uid="{F4DF5EC5-80BA-471E-87F6-0D69B70ABE62}"/>
    <cellStyle name="Normal 4 2 5" xfId="246" xr:uid="{00000000-0005-0000-0000-00000B010000}"/>
    <cellStyle name="Normal 4 2 5 2" xfId="454" xr:uid="{054BF781-A752-42ED-A7A2-C10B689ADEF1}"/>
    <cellStyle name="Normal 4 2 6" xfId="357" xr:uid="{17692B9D-179D-4FF2-B600-46769DFEC6D8}"/>
    <cellStyle name="Normal 4 3" xfId="64" xr:uid="{00000000-0005-0000-0000-00000C010000}"/>
    <cellStyle name="Normal 4 3 2" xfId="96" xr:uid="{00000000-0005-0000-0000-00000D010000}"/>
    <cellStyle name="Normal 4 3 2 2" xfId="397" xr:uid="{106D3028-2A36-4DBE-A0D7-A328707EBB8F}"/>
    <cellStyle name="Normal 4 3 3" xfId="129" xr:uid="{00000000-0005-0000-0000-00000E010000}"/>
    <cellStyle name="Normal 4 3 3 2" xfId="430" xr:uid="{F2240647-679B-451F-918C-895C9A8E9DBB}"/>
    <cellStyle name="Normal 4 3 4" xfId="287" xr:uid="{00000000-0005-0000-0000-00000F010000}"/>
    <cellStyle name="Normal 4 3 4 2" xfId="483" xr:uid="{361DBEAE-03E8-4EC2-8EED-29C27B6AA064}"/>
    <cellStyle name="Normal 4 3 5" xfId="365" xr:uid="{1ABB2D4E-0BDD-4E9D-BA87-C83A84913014}"/>
    <cellStyle name="Normal 4 4" xfId="81" xr:uid="{00000000-0005-0000-0000-000010010000}"/>
    <cellStyle name="Normal 4 4 2" xfId="266" xr:uid="{00000000-0005-0000-0000-000011010000}"/>
    <cellStyle name="Normal 4 4 2 2" xfId="467" xr:uid="{0FA59892-63F6-4051-BC76-96AC986321D4}"/>
    <cellStyle name="Normal 4 4 3" xfId="382" xr:uid="{38B010C4-DD7F-4E8A-AB93-1FD977D2DDA7}"/>
    <cellStyle name="Normal 4 5" xfId="113" xr:uid="{00000000-0005-0000-0000-000012010000}"/>
    <cellStyle name="Normal 4 5 2" xfId="414" xr:uid="{BD74F9C8-2B01-408A-BE1B-FF9DD42E7298}"/>
    <cellStyle name="Normal 4 6" xfId="245" xr:uid="{00000000-0005-0000-0000-000013010000}"/>
    <cellStyle name="Normal 4 7" xfId="348" xr:uid="{F3A2F378-3EA8-4F50-A83F-7EDC4A5184EB}"/>
    <cellStyle name="Normal 5" xfId="46" xr:uid="{00000000-0005-0000-0000-000014010000}"/>
    <cellStyle name="Normal 5 2" xfId="269" xr:uid="{00000000-0005-0000-0000-000015010000}"/>
    <cellStyle name="Normal 5 3" xfId="247" xr:uid="{00000000-0005-0000-0000-000016010000}"/>
    <cellStyle name="Normal 6" xfId="248" xr:uid="{00000000-0005-0000-0000-000017010000}"/>
    <cellStyle name="Normal 6 2" xfId="455" xr:uid="{12B97C60-752A-4C61-9422-CF4BE44828FA}"/>
    <cellStyle name="Normal 7" xfId="249" xr:uid="{00000000-0005-0000-0000-000018010000}"/>
    <cellStyle name="Normal 7 2" xfId="456" xr:uid="{58E90E56-F9A8-4A39-8712-D0B688993AD0}"/>
    <cellStyle name="Normal 8" xfId="250" xr:uid="{00000000-0005-0000-0000-000019010000}"/>
    <cellStyle name="Normal 8 2" xfId="457" xr:uid="{B490D0EB-7FE3-4540-BFF1-C4295DCBC058}"/>
    <cellStyle name="Normal 9" xfId="251" xr:uid="{00000000-0005-0000-0000-00001A010000}"/>
    <cellStyle name="Normal 9 2" xfId="458" xr:uid="{6C11BB44-43B2-485A-AA1C-B31EB7A579F3}"/>
    <cellStyle name="Percent" xfId="2" builtinId="5"/>
    <cellStyle name="Percent 2" xfId="8" xr:uid="{00000000-0005-0000-0000-00001C010000}"/>
    <cellStyle name="Percent 2 2" xfId="35" xr:uid="{00000000-0005-0000-0000-00001D010000}"/>
    <cellStyle name="Percent 2 2 2" xfId="311" xr:uid="{00000000-0005-0000-0000-00001E010000}"/>
    <cellStyle name="Percent 2 2 2 2" xfId="506" xr:uid="{B7E89F4B-2C00-4DB6-919D-0518FDD9A7B7}"/>
    <cellStyle name="Percent 2 3" xfId="306" xr:uid="{00000000-0005-0000-0000-00001F010000}"/>
    <cellStyle name="Percent 2 3 2" xfId="501" xr:uid="{56CE6200-49B3-48D1-92C5-20EF53621984}"/>
    <cellStyle name="Percent 3" xfId="11" xr:uid="{00000000-0005-0000-0000-000020010000}"/>
    <cellStyle name="Percent 3 2" xfId="58" xr:uid="{00000000-0005-0000-0000-000021010000}"/>
    <cellStyle name="Percent 3 2 2" xfId="75" xr:uid="{00000000-0005-0000-0000-000022010000}"/>
    <cellStyle name="Percent 3 2 2 2" xfId="107" xr:uid="{00000000-0005-0000-0000-000023010000}"/>
    <cellStyle name="Percent 3 2 2 2 2" xfId="408" xr:uid="{DD45338A-DEB3-429E-8DEE-887953C7D2FE}"/>
    <cellStyle name="Percent 3 2 2 3" xfId="140" xr:uid="{00000000-0005-0000-0000-000024010000}"/>
    <cellStyle name="Percent 3 2 2 3 2" xfId="441" xr:uid="{110555EB-471E-45E9-B0E7-AE95027256D4}"/>
    <cellStyle name="Percent 3 2 2 4" xfId="298" xr:uid="{00000000-0005-0000-0000-000025010000}"/>
    <cellStyle name="Percent 3 2 2 4 2" xfId="494" xr:uid="{AA617302-3D68-4BD7-8530-341058AF576E}"/>
    <cellStyle name="Percent 3 2 2 5" xfId="376" xr:uid="{2808091A-F278-44D7-8E29-167D9F0B9803}"/>
    <cellStyle name="Percent 3 2 3" xfId="90" xr:uid="{00000000-0005-0000-0000-000026010000}"/>
    <cellStyle name="Percent 3 2 3 2" xfId="281" xr:uid="{00000000-0005-0000-0000-000027010000}"/>
    <cellStyle name="Percent 3 2 3 2 2" xfId="477" xr:uid="{188D1928-DED9-4996-9D02-BC0EA7E1F903}"/>
    <cellStyle name="Percent 3 2 3 3" xfId="391" xr:uid="{E5190C89-FE77-4605-957B-5F0E3E2D4366}"/>
    <cellStyle name="Percent 3 2 4" xfId="123" xr:uid="{00000000-0005-0000-0000-000028010000}"/>
    <cellStyle name="Percent 3 2 4 2" xfId="424" xr:uid="{DEC73D14-B591-422A-A193-30BABADD43FE}"/>
    <cellStyle name="Percent 3 2 5" xfId="253" xr:uid="{00000000-0005-0000-0000-000029010000}"/>
    <cellStyle name="Percent 3 2 6" xfId="359" xr:uid="{C1781B2D-D792-4386-9CE9-FE449E5ADEDC}"/>
    <cellStyle name="Percent 3 3" xfId="66" xr:uid="{00000000-0005-0000-0000-00002A010000}"/>
    <cellStyle name="Percent 3 3 2" xfId="98" xr:uid="{00000000-0005-0000-0000-00002B010000}"/>
    <cellStyle name="Percent 3 3 2 2" xfId="399" xr:uid="{19186B50-D4CD-48E6-B58A-50E955FDED00}"/>
    <cellStyle name="Percent 3 3 3" xfId="131" xr:uid="{00000000-0005-0000-0000-00002C010000}"/>
    <cellStyle name="Percent 3 3 3 2" xfId="432" xr:uid="{7F5734C5-787E-42A7-9569-E15E707431CB}"/>
    <cellStyle name="Percent 3 3 4" xfId="289" xr:uid="{00000000-0005-0000-0000-00002D010000}"/>
    <cellStyle name="Percent 3 3 4 2" xfId="485" xr:uid="{16A3E922-63E8-48E5-B413-F8ECFA425F8B}"/>
    <cellStyle name="Percent 3 3 5" xfId="367" xr:uid="{81D9F5B9-BED5-43D1-A381-6D78599C9698}"/>
    <cellStyle name="Percent 3 4" xfId="83" xr:uid="{00000000-0005-0000-0000-00002E010000}"/>
    <cellStyle name="Percent 3 4 2" xfId="268" xr:uid="{00000000-0005-0000-0000-00002F010000}"/>
    <cellStyle name="Percent 3 4 2 2" xfId="469" xr:uid="{E06917F2-8C17-42BE-B1BA-6B941E8235C6}"/>
    <cellStyle name="Percent 3 4 3" xfId="384" xr:uid="{B011B025-5875-4CCB-B7C7-AEFED130D83E}"/>
    <cellStyle name="Percent 3 5" xfId="115" xr:uid="{00000000-0005-0000-0000-000030010000}"/>
    <cellStyle name="Percent 3 5 2" xfId="416" xr:uid="{0FA9B79E-D80C-44E9-8AFD-4F35C953EFFD}"/>
    <cellStyle name="Percent 3 6" xfId="252" xr:uid="{00000000-0005-0000-0000-000031010000}"/>
    <cellStyle name="Percent 3 7" xfId="45" xr:uid="{00000000-0005-0000-0000-000032010000}"/>
    <cellStyle name="Percent 3 7 2" xfId="350" xr:uid="{9395C129-A314-4099-9697-5EBFDA15F5AA}"/>
    <cellStyle name="Percent 4" xfId="14" xr:uid="{00000000-0005-0000-0000-000033010000}"/>
    <cellStyle name="Percent 4 2" xfId="17" xr:uid="{00000000-0005-0000-0000-000034010000}"/>
    <cellStyle name="Percent 4 3" xfId="272" xr:uid="{00000000-0005-0000-0000-000035010000}"/>
    <cellStyle name="Percent 4 4" xfId="254" xr:uid="{00000000-0005-0000-0000-000036010000}"/>
    <cellStyle name="Percent 4 5" xfId="49" xr:uid="{00000000-0005-0000-0000-000037010000}"/>
    <cellStyle name="Percent 5" xfId="10" xr:uid="{00000000-0005-0000-0000-000038010000}"/>
    <cellStyle name="Percent 5 2" xfId="255" xr:uid="{00000000-0005-0000-0000-000039010000}"/>
    <cellStyle name="Percent 5 2 2" xfId="459" xr:uid="{937CD6A1-985E-417C-AF3C-B614DDCDE633}"/>
    <cellStyle name="Percent 6" xfId="24" xr:uid="{00000000-0005-0000-0000-00003A010000}"/>
    <cellStyle name="Percent 6 2" xfId="259" xr:uid="{00000000-0005-0000-0000-00003B010000}"/>
    <cellStyle name="Percent 6 2 2" xfId="463" xr:uid="{699D4AAA-CF26-4188-9BF1-5B69E51450CB}"/>
    <cellStyle name="Percent 7" xfId="314" xr:uid="{00000000-0005-0000-0000-00003C010000}"/>
    <cellStyle name="Percent 7 2" xfId="508" xr:uid="{D9FC8FF2-B0A5-444E-ACC1-AD0562DBBB05}"/>
    <cellStyle name="Percent 8" xfId="318" xr:uid="{AC5E90E5-6D73-4FA0-A2A9-F035A41E548F}"/>
    <cellStyle name="Percent 8 2" xfId="511" xr:uid="{DE018403-4789-423D-9EFC-49F1C5E8A168}"/>
    <cellStyle name="Percent 9" xfId="324" xr:uid="{F4A3D8B9-4708-4046-BFAA-F57B734187D0}"/>
  </cellStyles>
  <dxfs count="3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QueryResult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zndotidms.park2000.co.za/Users/Gumbi%20Lehlohonolo/AppData/Local/Microsoft/Windows/INetCache/Content.Outlook/CML5BGEC/CC%20Port%20Shepstone%20A6%20Report%202021-2022%20(Recovered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NGINEERING%20MANAGEMENT%20(Projects)\2017%20Projects\H17%20027%2000%20-%20Dept%20Transport%20-%20Area%20Office%20-%20UNDERBURG\700%20Documentation%20and%20Procurement\Rev%201\BOQ%20L1633%20%20Rev%202%2050-50%202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T\Downloads\Copy%20of%20(22-23)%20Annexure%20A6%20OP%20-%20King%20Cetshwayo%20District%20Rev1%20-%2002%20March%202022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nacadmin-my.sharepoint.com/Users/Gumbi%20Lehlohonolo/AppData/Local/Microsoft/Windows/INetCache/Content.Outlook/CML5BGEC/CC%20Port%20Shepstone%20A6%20Report%202021-2022%20(Recovered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rbanajurong-my.sharepoint.com/Users/JACOS/Desktop/Stean%20Laptop/Data/HN-%20Projects/103RT%20-%20P577/00%20Contracts/ZNT%203417-13T%20Bridges%20&amp;%20Roadworks/f)%20Payment/P577-3417%20Payment%20Cert%2028%20rev3a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COS\Desktop\Stean%20Laptop\Data\HN-%20Projects\103RT%20-%20P577\00%20Contracts\ZNT%203417-13T%20Bridges%20&amp;%20Roadworks\f)%20Payment\P577-3417%20Payment%20Cert%2028%20rev3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Auto-Checks"/>
      <sheetName val="Employment Terminology"/>
      <sheetName val="Terminology"/>
      <sheetName val="Sheet1"/>
      <sheetName val="Project Schedule  Set Up"/>
      <sheetName val="Data files"/>
      <sheetName val="DOT reporting "/>
      <sheetName val="DOT reporting 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2">
          <cell r="A122" t="str">
            <v>ETH</v>
          </cell>
        </row>
        <row r="206">
          <cell r="A206" t="str">
            <v>Abutment/approaches protection</v>
          </cell>
        </row>
        <row r="207">
          <cell r="A207" t="str">
            <v>Accomodation of Traffic</v>
          </cell>
        </row>
        <row r="208">
          <cell r="A208" t="str">
            <v>Asphalt Overlay &lt; 40mm</v>
          </cell>
        </row>
        <row r="209">
          <cell r="A209" t="str">
            <v>Asphalt Overlay &gt; 40mm</v>
          </cell>
        </row>
        <row r="210">
          <cell r="A210" t="str">
            <v>Betterment &amp; Regravelling</v>
          </cell>
        </row>
        <row r="211">
          <cell r="A211" t="str">
            <v xml:space="preserve">Blacktop Patching </v>
          </cell>
        </row>
        <row r="212">
          <cell r="A212" t="str">
            <v>Blading</v>
          </cell>
        </row>
        <row r="213">
          <cell r="A213" t="str">
            <v>Bridge joints</v>
          </cell>
        </row>
        <row r="214">
          <cell r="A214" t="str">
            <v>Causeway Construction</v>
          </cell>
        </row>
        <row r="215">
          <cell r="A215" t="str">
            <v>Compensation</v>
          </cell>
        </row>
        <row r="216">
          <cell r="A216" t="str">
            <v>Crack Sealing</v>
          </cell>
        </row>
        <row r="217">
          <cell r="A217" t="str">
            <v>Culvert</v>
          </cell>
        </row>
        <row r="218">
          <cell r="A218" t="str">
            <v>Deep Mill and Replace &gt;50mm</v>
          </cell>
        </row>
        <row r="219">
          <cell r="A219" t="str">
            <v>Design</v>
          </cell>
        </row>
        <row r="220">
          <cell r="A220" t="str">
            <v>Disbursements</v>
          </cell>
        </row>
        <row r="221">
          <cell r="A221" t="str">
            <v>Double Seal</v>
          </cell>
        </row>
        <row r="222">
          <cell r="A222" t="str">
            <v>Drain clearing &amp; Verge Maintenance</v>
          </cell>
        </row>
        <row r="223">
          <cell r="A223" t="str">
            <v>Drainage</v>
          </cell>
        </row>
        <row r="224">
          <cell r="A224" t="str">
            <v>Earthworks</v>
          </cell>
        </row>
        <row r="225">
          <cell r="A225" t="str">
            <v>Earthworks &amp; Pipeworks</v>
          </cell>
        </row>
        <row r="226">
          <cell r="A226" t="str">
            <v>Embankment repairs</v>
          </cell>
        </row>
        <row r="227">
          <cell r="A227" t="str">
            <v>Fogspray</v>
          </cell>
        </row>
        <row r="228">
          <cell r="A228" t="str">
            <v>Gabion protection</v>
          </cell>
        </row>
        <row r="229">
          <cell r="A229" t="str">
            <v>Geometric improvements</v>
          </cell>
        </row>
        <row r="230">
          <cell r="A230" t="str">
            <v>Grass Cutting</v>
          </cell>
        </row>
        <row r="231">
          <cell r="A231" t="str">
            <v>Guardrail new installation</v>
          </cell>
        </row>
        <row r="232">
          <cell r="A232" t="str">
            <v>Guardrail repairs</v>
          </cell>
        </row>
        <row r="233">
          <cell r="A233" t="str">
            <v>Handrail Replacement/Repairs</v>
          </cell>
        </row>
        <row r="234">
          <cell r="A234" t="str">
            <v xml:space="preserve">Headwalls </v>
          </cell>
        </row>
        <row r="235">
          <cell r="A235" t="str">
            <v>Inteligent Road Studs</v>
          </cell>
        </row>
        <row r="236">
          <cell r="A236" t="str">
            <v>Labour contract</v>
          </cell>
        </row>
        <row r="237">
          <cell r="A237" t="str">
            <v>Landscaping &amp; Grassing</v>
          </cell>
        </row>
        <row r="238">
          <cell r="A238" t="str">
            <v>Layerworks</v>
          </cell>
        </row>
        <row r="239">
          <cell r="A239" t="str">
            <v>Layerworks &amp; Sidedrains</v>
          </cell>
        </row>
        <row r="240">
          <cell r="A240" t="str">
            <v>Layerworks &amp; Surfacing</v>
          </cell>
        </row>
        <row r="241">
          <cell r="A241" t="str">
            <v>Low volume seal</v>
          </cell>
        </row>
        <row r="242">
          <cell r="A242" t="str">
            <v>Maintenance of fence &amp; km posts</v>
          </cell>
        </row>
        <row r="243">
          <cell r="A243" t="str">
            <v>Maintenance of information/guidance signs</v>
          </cell>
        </row>
        <row r="244">
          <cell r="A244" t="str">
            <v>Maintenance of regulatory/warning signs</v>
          </cell>
        </row>
        <row r="245">
          <cell r="A245" t="str">
            <v>Major &amp; Minor Works</v>
          </cell>
        </row>
        <row r="246">
          <cell r="A246" t="str">
            <v>Materials</v>
          </cell>
        </row>
        <row r="247">
          <cell r="A247" t="str">
            <v>Mechanical</v>
          </cell>
        </row>
        <row r="248">
          <cell r="A248" t="str">
            <v>Mill and Replace &lt; 50mm</v>
          </cell>
        </row>
        <row r="249">
          <cell r="A249" t="str">
            <v>Minor Structure repairs</v>
          </cell>
        </row>
        <row r="250">
          <cell r="A250" t="str">
            <v>New Bridge</v>
          </cell>
        </row>
        <row r="251">
          <cell r="A251" t="str">
            <v>New Gravel Road</v>
          </cell>
        </row>
        <row r="252">
          <cell r="A252" t="str">
            <v>New Road Signage</v>
          </cell>
        </row>
        <row r="253">
          <cell r="A253" t="str">
            <v>New Surfaced Road</v>
          </cell>
        </row>
        <row r="254">
          <cell r="A254" t="str">
            <v>Patch Gravelling</v>
          </cell>
        </row>
        <row r="255">
          <cell r="A255" t="str">
            <v>Pipes &amp; Headwalls</v>
          </cell>
        </row>
        <row r="256">
          <cell r="A256" t="str">
            <v>Plant Hire</v>
          </cell>
        </row>
        <row r="257">
          <cell r="A257" t="str">
            <v>Regravelling</v>
          </cell>
        </row>
        <row r="258">
          <cell r="A258" t="str">
            <v>Rehabilitation of structures</v>
          </cell>
        </row>
        <row r="259">
          <cell r="A259" t="str">
            <v>Repainting of Steel structures</v>
          </cell>
        </row>
        <row r="260">
          <cell r="A260" t="str">
            <v>Reseal</v>
          </cell>
        </row>
        <row r="261">
          <cell r="A261" t="str">
            <v>Road Marking</v>
          </cell>
        </row>
        <row r="262">
          <cell r="A262" t="str">
            <v>Road Marking &amp; Studs</v>
          </cell>
        </row>
        <row r="263">
          <cell r="A263" t="str">
            <v>Road Studs</v>
          </cell>
        </row>
        <row r="264">
          <cell r="A264" t="str">
            <v>Roadside furniture</v>
          </cell>
        </row>
        <row r="265">
          <cell r="A265" t="str">
            <v>RTI</v>
          </cell>
        </row>
        <row r="266">
          <cell r="A266" t="str">
            <v>Rut repair</v>
          </cell>
        </row>
        <row r="267">
          <cell r="A267" t="str">
            <v>Rut Repair</v>
          </cell>
        </row>
        <row r="268">
          <cell r="A268" t="str">
            <v>Service Relocations</v>
          </cell>
        </row>
        <row r="269">
          <cell r="A269" t="str">
            <v>Sidedrains, Kerb &amp; channel</v>
          </cell>
        </row>
        <row r="270">
          <cell r="A270" t="str">
            <v>Sidewalks</v>
          </cell>
        </row>
        <row r="271">
          <cell r="A271" t="str">
            <v>Single seal</v>
          </cell>
        </row>
        <row r="272">
          <cell r="A272" t="str">
            <v>Site offices</v>
          </cell>
        </row>
        <row r="273">
          <cell r="A273" t="str">
            <v>Slip repairs</v>
          </cell>
        </row>
        <row r="274">
          <cell r="A274" t="str">
            <v>Slurry Seal</v>
          </cell>
        </row>
        <row r="275">
          <cell r="A275" t="str">
            <v>Supervision and Management</v>
          </cell>
        </row>
        <row r="276">
          <cell r="A276" t="str">
            <v xml:space="preserve">Supervision consultants </v>
          </cell>
        </row>
        <row r="277">
          <cell r="A277" t="str">
            <v>Surfacing</v>
          </cell>
        </row>
        <row r="278">
          <cell r="A278" t="str">
            <v>Survey</v>
          </cell>
        </row>
        <row r="279">
          <cell r="A279" t="str">
            <v>Survey Mapping</v>
          </cell>
        </row>
        <row r="280">
          <cell r="A280" t="str">
            <v>Training</v>
          </cell>
        </row>
        <row r="281">
          <cell r="A281" t="str">
            <v>Upgrade from Gravel to Surfaced</v>
          </cell>
        </row>
        <row r="282">
          <cell r="A282" t="str">
            <v>Vukuzakhe management</v>
          </cell>
        </row>
        <row r="283">
          <cell r="A283" t="str">
            <v>Widening of Bridge</v>
          </cell>
        </row>
        <row r="284">
          <cell r="A284" t="str">
            <v>Zibambele contractors</v>
          </cell>
        </row>
        <row r="285">
          <cell r="A285" t="str">
            <v>Zibambele levies</v>
          </cell>
        </row>
        <row r="286">
          <cell r="A286" t="str">
            <v>Zibambele tools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1200"/>
      <sheetName val="1300"/>
      <sheetName val="1400"/>
      <sheetName val="1500"/>
      <sheetName val="3900z"/>
      <sheetName val="3100"/>
      <sheetName val="3300"/>
      <sheetName val="3400"/>
      <sheetName val="5900"/>
      <sheetName val="8100"/>
      <sheetName val="A"/>
      <sheetName val="Sch D"/>
      <sheetName val="D"/>
      <sheetName val="Sch F"/>
      <sheetName val="F"/>
      <sheetName val="Sch G"/>
      <sheetName val="G"/>
      <sheetName val="Summary"/>
      <sheetName val="Labour"/>
      <sheetName val="Calc sheet"/>
      <sheetName val="CPG"/>
      <sheetName val="1700"/>
      <sheetName val="2100"/>
      <sheetName val="2200"/>
      <sheetName val="2300"/>
      <sheetName val="5100"/>
      <sheetName val="5200"/>
      <sheetName val="5400"/>
      <sheetName val="5600"/>
      <sheetName val="5700"/>
      <sheetName val="5800"/>
      <sheetName val="7100"/>
      <sheetName val="Relegated"/>
      <sheetName val="3800"/>
      <sheetName val="3500"/>
      <sheetName val="3600"/>
      <sheetName val="4100"/>
      <sheetName val="4200"/>
      <sheetName val="4500"/>
      <sheetName val="5500"/>
      <sheetName val="6100"/>
      <sheetName val="6200"/>
      <sheetName val="6300"/>
      <sheetName val="6400"/>
      <sheetName val="7300"/>
    </sheetNames>
    <sheetDataSet>
      <sheetData sheetId="0">
        <row r="44">
          <cell r="E44">
            <v>67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Schedule  Set Up"/>
      <sheetName val="prog"/>
      <sheetName val="stditem"/>
      <sheetName val="DOT reporting Template"/>
      <sheetName val="Sheet1"/>
      <sheetName val="Budget allocation"/>
      <sheetName val="Blading building rate"/>
      <sheetName val="VRRM"/>
      <sheetName val="Table B5"/>
      <sheetName val="Summary of Table B5"/>
      <sheetName val="budget proposals"/>
      <sheetName val="PRMG"/>
      <sheetName val="Ao sheet"/>
      <sheetName val="PRMG Projects"/>
      <sheetName val="resp"/>
      <sheetName val="ES "/>
      <sheetName val="Sheet2"/>
      <sheetName val="B5"/>
      <sheetName val="B5 Summary"/>
    </sheetNames>
    <sheetDataSet>
      <sheetData sheetId="0">
        <row r="330">
          <cell r="B330" t="str">
            <v>Abutment/approaches protection</v>
          </cell>
          <cell r="C330" t="str">
            <v>Special Maintenance</v>
          </cell>
          <cell r="D330" t="str">
            <v>Y</v>
          </cell>
          <cell r="E330" t="str">
            <v>Bridges/ Culverts</v>
          </cell>
          <cell r="F330" t="str">
            <v>Number</v>
          </cell>
          <cell r="G330" t="str">
            <v>Y</v>
          </cell>
          <cell r="H330" t="str">
            <v>N</v>
          </cell>
        </row>
        <row r="331">
          <cell r="B331" t="str">
            <v>Accomodation of Traffic</v>
          </cell>
          <cell r="C331" t="str">
            <v>(blank)</v>
          </cell>
          <cell r="D331" t="str">
            <v>Y</v>
          </cell>
          <cell r="E331" t="str">
            <v>Tarred Roads/ Surfaced Roads</v>
          </cell>
          <cell r="F331"/>
          <cell r="G331" t="str">
            <v>Y</v>
          </cell>
          <cell r="H331" t="str">
            <v>N</v>
          </cell>
        </row>
        <row r="332">
          <cell r="B332" t="str">
            <v>Asphalt Overlay &lt; 40mm</v>
          </cell>
          <cell r="C332" t="str">
            <v>Light Rehabilitation</v>
          </cell>
          <cell r="D332" t="str">
            <v>N</v>
          </cell>
          <cell r="E332" t="str">
            <v>Tarred Roads/ Surfaced Roads</v>
          </cell>
          <cell r="F332" t="str">
            <v>m2</v>
          </cell>
          <cell r="G332" t="str">
            <v>Y</v>
          </cell>
          <cell r="H332" t="str">
            <v>Y</v>
          </cell>
        </row>
        <row r="333">
          <cell r="B333" t="str">
            <v>Asphalt Overlay &gt; 40mm</v>
          </cell>
          <cell r="C333" t="str">
            <v>Heavy Rehabilitation</v>
          </cell>
          <cell r="D333" t="str">
            <v>N</v>
          </cell>
          <cell r="E333" t="str">
            <v>Tarred Roads/ Surfaced Roads</v>
          </cell>
          <cell r="F333" t="str">
            <v>m3</v>
          </cell>
          <cell r="G333" t="str">
            <v>Y</v>
          </cell>
          <cell r="H333" t="str">
            <v>Y</v>
          </cell>
        </row>
        <row r="334">
          <cell r="B334" t="str">
            <v>Betterment &amp; Regravelling</v>
          </cell>
          <cell r="C334" t="str">
            <v>ReGravelling</v>
          </cell>
          <cell r="D334" t="str">
            <v>N</v>
          </cell>
          <cell r="E334" t="str">
            <v>Gravel Road</v>
          </cell>
          <cell r="F334" t="str">
            <v>km</v>
          </cell>
          <cell r="G334" t="str">
            <v>Y</v>
          </cell>
          <cell r="H334" t="str">
            <v>Y</v>
          </cell>
        </row>
        <row r="335">
          <cell r="B335" t="str">
            <v xml:space="preserve">Blacktop Patching </v>
          </cell>
          <cell r="C335" t="str">
            <v>Safety Maintenance</v>
          </cell>
          <cell r="D335" t="str">
            <v>Y</v>
          </cell>
          <cell r="E335" t="str">
            <v>Tarred Roads/ Surfaced Roads</v>
          </cell>
          <cell r="F335" t="str">
            <v>m2</v>
          </cell>
          <cell r="G335" t="str">
            <v>N</v>
          </cell>
          <cell r="H335" t="str">
            <v>Y</v>
          </cell>
        </row>
        <row r="336">
          <cell r="B336" t="str">
            <v>Blading</v>
          </cell>
          <cell r="C336" t="str">
            <v>Routine Maintenance</v>
          </cell>
          <cell r="D336" t="str">
            <v>N</v>
          </cell>
          <cell r="E336" t="str">
            <v>Gravel Road</v>
          </cell>
          <cell r="F336" t="str">
            <v>km</v>
          </cell>
          <cell r="G336" t="str">
            <v>N</v>
          </cell>
          <cell r="H336" t="str">
            <v>Y</v>
          </cell>
        </row>
        <row r="337">
          <cell r="B337" t="str">
            <v>Bridge joints</v>
          </cell>
          <cell r="C337" t="str">
            <v>Special Maintenance</v>
          </cell>
          <cell r="D337" t="str">
            <v>Y</v>
          </cell>
          <cell r="E337" t="str">
            <v>Tarred Roads/ Surfaced Roads</v>
          </cell>
          <cell r="F337" t="str">
            <v>m</v>
          </cell>
          <cell r="G337" t="str">
            <v>Y</v>
          </cell>
          <cell r="H337" t="str">
            <v>N</v>
          </cell>
        </row>
        <row r="338">
          <cell r="B338" t="str">
            <v>Causeway Construction</v>
          </cell>
          <cell r="C338" t="str">
            <v>(blank)</v>
          </cell>
          <cell r="D338" t="str">
            <v>Y</v>
          </cell>
          <cell r="E338" t="str">
            <v>Bridges/ Culverts</v>
          </cell>
          <cell r="F338" t="str">
            <v>Number</v>
          </cell>
          <cell r="G338" t="str">
            <v>Y</v>
          </cell>
          <cell r="H338" t="str">
            <v>N</v>
          </cell>
        </row>
        <row r="339">
          <cell r="B339" t="str">
            <v>Compensation</v>
          </cell>
          <cell r="C339" t="str">
            <v>(blank)</v>
          </cell>
          <cell r="D339" t="str">
            <v>N</v>
          </cell>
          <cell r="E339" t="str">
            <v>Tarred Roads/ Surfaced Roads</v>
          </cell>
          <cell r="F339"/>
          <cell r="G339" t="str">
            <v>Y</v>
          </cell>
          <cell r="H339" t="str">
            <v>N</v>
          </cell>
        </row>
        <row r="340">
          <cell r="B340" t="str">
            <v>Crack Sealing</v>
          </cell>
          <cell r="C340" t="str">
            <v>Routine Maintenance</v>
          </cell>
          <cell r="D340" t="str">
            <v>Y</v>
          </cell>
          <cell r="E340" t="str">
            <v>Tarred Roads/ Surfaced Roads</v>
          </cell>
          <cell r="F340" t="str">
            <v>m</v>
          </cell>
          <cell r="G340" t="str">
            <v>Y</v>
          </cell>
          <cell r="H340" t="str">
            <v>Y</v>
          </cell>
        </row>
        <row r="341">
          <cell r="B341" t="str">
            <v>Culvert</v>
          </cell>
          <cell r="C341" t="str">
            <v>(blank)</v>
          </cell>
          <cell r="D341" t="str">
            <v>Y</v>
          </cell>
          <cell r="E341" t="str">
            <v>Bridges/ Culverts</v>
          </cell>
          <cell r="F341" t="str">
            <v>Number</v>
          </cell>
          <cell r="G341" t="str">
            <v>Y</v>
          </cell>
          <cell r="H341" t="str">
            <v>N</v>
          </cell>
        </row>
        <row r="342">
          <cell r="B342" t="str">
            <v>Deep Mill and Replace &gt;50mm</v>
          </cell>
          <cell r="C342" t="str">
            <v>Heavy Rehabilitation</v>
          </cell>
          <cell r="D342" t="str">
            <v>N</v>
          </cell>
          <cell r="E342" t="str">
            <v>Tarred Roads/ Surfaced Roads</v>
          </cell>
          <cell r="F342" t="str">
            <v>m2</v>
          </cell>
          <cell r="G342" t="str">
            <v>Y</v>
          </cell>
          <cell r="H342" t="str">
            <v>Y</v>
          </cell>
        </row>
        <row r="343">
          <cell r="B343" t="str">
            <v>Design</v>
          </cell>
          <cell r="C343" t="str">
            <v>(blank)</v>
          </cell>
          <cell r="D343" t="str">
            <v>N</v>
          </cell>
          <cell r="E343"/>
          <cell r="F343"/>
          <cell r="G343" t="str">
            <v>Y</v>
          </cell>
          <cell r="H343" t="str">
            <v>N</v>
          </cell>
        </row>
        <row r="344">
          <cell r="B344" t="str">
            <v>Disbursements</v>
          </cell>
          <cell r="C344" t="str">
            <v>(blank)</v>
          </cell>
          <cell r="D344" t="str">
            <v>N</v>
          </cell>
          <cell r="E344"/>
          <cell r="F344"/>
          <cell r="G344" t="str">
            <v>Y</v>
          </cell>
          <cell r="H344" t="str">
            <v>N</v>
          </cell>
        </row>
        <row r="345">
          <cell r="B345" t="str">
            <v>Double Seal</v>
          </cell>
          <cell r="C345" t="str">
            <v>Preventative Maintenance</v>
          </cell>
          <cell r="D345" t="str">
            <v>N</v>
          </cell>
          <cell r="E345" t="str">
            <v>Tarred Roads/ Surfaced Roads</v>
          </cell>
          <cell r="F345" t="str">
            <v>m2</v>
          </cell>
          <cell r="G345" t="str">
            <v>Y</v>
          </cell>
          <cell r="H345" t="str">
            <v>Y</v>
          </cell>
        </row>
        <row r="346">
          <cell r="B346" t="str">
            <v>Drain clearing &amp; Verge Maintenance</v>
          </cell>
          <cell r="C346" t="str">
            <v>Routine Maintenance</v>
          </cell>
          <cell r="D346" t="str">
            <v>Y</v>
          </cell>
          <cell r="E346" t="str">
            <v>Tarred Roads/ Surfaced Roads</v>
          </cell>
          <cell r="F346" t="str">
            <v>km</v>
          </cell>
          <cell r="G346" t="str">
            <v>N</v>
          </cell>
          <cell r="H346" t="str">
            <v>N</v>
          </cell>
        </row>
        <row r="347">
          <cell r="B347" t="str">
            <v>Drainage</v>
          </cell>
          <cell r="C347" t="str">
            <v>(blank)</v>
          </cell>
          <cell r="D347" t="str">
            <v>Y</v>
          </cell>
          <cell r="E347"/>
          <cell r="F347"/>
          <cell r="G347" t="str">
            <v>Y</v>
          </cell>
          <cell r="H347" t="str">
            <v>N</v>
          </cell>
        </row>
        <row r="348">
          <cell r="B348" t="str">
            <v>Earthworks</v>
          </cell>
          <cell r="C348" t="str">
            <v>(blank)</v>
          </cell>
          <cell r="D348" t="str">
            <v>N</v>
          </cell>
          <cell r="E348"/>
          <cell r="F348"/>
          <cell r="G348" t="str">
            <v>Y</v>
          </cell>
          <cell r="H348" t="str">
            <v>N</v>
          </cell>
        </row>
        <row r="349">
          <cell r="B349" t="str">
            <v>Earthworks &amp; Pipeworks</v>
          </cell>
          <cell r="C349" t="str">
            <v>(blank)</v>
          </cell>
          <cell r="D349" t="str">
            <v>N</v>
          </cell>
          <cell r="E349"/>
          <cell r="F349"/>
          <cell r="G349" t="str">
            <v>Y</v>
          </cell>
          <cell r="H349" t="str">
            <v>N</v>
          </cell>
        </row>
        <row r="350">
          <cell r="B350" t="str">
            <v>Embankment repairs</v>
          </cell>
          <cell r="C350" t="str">
            <v>(blank)</v>
          </cell>
          <cell r="D350" t="str">
            <v>N</v>
          </cell>
          <cell r="E350"/>
          <cell r="F350"/>
          <cell r="G350" t="str">
            <v>Y</v>
          </cell>
          <cell r="H350" t="str">
            <v>N</v>
          </cell>
        </row>
        <row r="351">
          <cell r="B351" t="str">
            <v>Fogspray</v>
          </cell>
          <cell r="C351" t="str">
            <v>Periodic Maintenance</v>
          </cell>
          <cell r="D351" t="str">
            <v>N</v>
          </cell>
          <cell r="E351" t="str">
            <v>Tarred Roads/ Surfaced Roads</v>
          </cell>
          <cell r="F351" t="str">
            <v>m2</v>
          </cell>
          <cell r="G351" t="str">
            <v>Y</v>
          </cell>
          <cell r="H351" t="str">
            <v>Y</v>
          </cell>
        </row>
        <row r="352">
          <cell r="B352" t="str">
            <v>Gabion protection</v>
          </cell>
          <cell r="C352" t="str">
            <v>(blank)</v>
          </cell>
          <cell r="D352" t="str">
            <v>Y</v>
          </cell>
          <cell r="E352"/>
          <cell r="F352" t="str">
            <v>m3</v>
          </cell>
          <cell r="G352" t="str">
            <v>Y</v>
          </cell>
          <cell r="H352" t="str">
            <v>N</v>
          </cell>
        </row>
        <row r="353">
          <cell r="B353" t="str">
            <v>Geometric improvements</v>
          </cell>
          <cell r="C353" t="str">
            <v>(blank)</v>
          </cell>
          <cell r="D353" t="str">
            <v>N</v>
          </cell>
          <cell r="E353"/>
          <cell r="F353"/>
          <cell r="G353" t="str">
            <v>Y</v>
          </cell>
          <cell r="H353" t="str">
            <v>N</v>
          </cell>
        </row>
        <row r="354">
          <cell r="B354" t="str">
            <v>Grass Cutting</v>
          </cell>
          <cell r="C354" t="str">
            <v>Routine Maintenance</v>
          </cell>
          <cell r="D354" t="str">
            <v>Y</v>
          </cell>
          <cell r="E354" t="str">
            <v>Tarred Roads/ Surfaced Roads</v>
          </cell>
          <cell r="F354" t="str">
            <v>m2</v>
          </cell>
          <cell r="G354" t="str">
            <v>N</v>
          </cell>
          <cell r="H354" t="str">
            <v>N</v>
          </cell>
        </row>
        <row r="355">
          <cell r="B355" t="str">
            <v>Guardrail new installation</v>
          </cell>
          <cell r="C355" t="str">
            <v>(blank)</v>
          </cell>
          <cell r="D355" t="str">
            <v>Y</v>
          </cell>
          <cell r="E355" t="str">
            <v>Tarred Roads/ Surfaced Roads</v>
          </cell>
          <cell r="F355" t="str">
            <v>m</v>
          </cell>
          <cell r="G355" t="str">
            <v>Y</v>
          </cell>
          <cell r="H355" t="str">
            <v>Y</v>
          </cell>
        </row>
        <row r="356">
          <cell r="B356" t="str">
            <v>Guardrail repairs</v>
          </cell>
          <cell r="C356" t="str">
            <v>Safety Maintenance</v>
          </cell>
          <cell r="D356" t="str">
            <v>Y</v>
          </cell>
          <cell r="E356" t="str">
            <v>Tarred Roads/ Surfaced Roads</v>
          </cell>
          <cell r="F356" t="str">
            <v>m</v>
          </cell>
          <cell r="G356" t="str">
            <v>N</v>
          </cell>
          <cell r="H356" t="str">
            <v>N</v>
          </cell>
        </row>
        <row r="357">
          <cell r="B357" t="str">
            <v>Handrail Replacement/Repairs</v>
          </cell>
          <cell r="C357" t="str">
            <v>Special Maintenance</v>
          </cell>
          <cell r="D357" t="str">
            <v>Y</v>
          </cell>
          <cell r="E357" t="str">
            <v>Tarred Roads/ Surfaced Roads</v>
          </cell>
          <cell r="F357" t="str">
            <v>m</v>
          </cell>
          <cell r="G357" t="str">
            <v>Y</v>
          </cell>
          <cell r="H357" t="str">
            <v>N</v>
          </cell>
        </row>
        <row r="358">
          <cell r="B358" t="str">
            <v xml:space="preserve">Headwalls </v>
          </cell>
          <cell r="C358" t="str">
            <v>(blank)</v>
          </cell>
          <cell r="D358" t="str">
            <v>Y</v>
          </cell>
          <cell r="E358"/>
          <cell r="F358" t="str">
            <v>Number</v>
          </cell>
          <cell r="G358" t="str">
            <v>Y</v>
          </cell>
          <cell r="H358" t="str">
            <v>N</v>
          </cell>
        </row>
        <row r="359">
          <cell r="B359" t="str">
            <v>Inteligent Road Studs</v>
          </cell>
          <cell r="C359" t="str">
            <v>Inteligent Road Studs</v>
          </cell>
          <cell r="D359" t="str">
            <v>N</v>
          </cell>
          <cell r="E359" t="str">
            <v>Tarred Roads/ Surfaced Roads</v>
          </cell>
          <cell r="F359" t="str">
            <v>km</v>
          </cell>
          <cell r="G359" t="str">
            <v>Y</v>
          </cell>
          <cell r="H359" t="str">
            <v>Y</v>
          </cell>
        </row>
        <row r="360">
          <cell r="B360" t="str">
            <v>Labour contract</v>
          </cell>
          <cell r="C360" t="str">
            <v>(blank)</v>
          </cell>
          <cell r="D360" t="str">
            <v>N</v>
          </cell>
          <cell r="E360"/>
          <cell r="F360"/>
          <cell r="G360" t="str">
            <v>N</v>
          </cell>
          <cell r="H360" t="str">
            <v>N</v>
          </cell>
        </row>
        <row r="361">
          <cell r="B361" t="str">
            <v>Landscaping &amp; Grassing</v>
          </cell>
          <cell r="C361" t="str">
            <v>(blank)</v>
          </cell>
          <cell r="D361" t="str">
            <v>Y</v>
          </cell>
          <cell r="E361" t="str">
            <v>Tarred Roads/ Surfaced Roads</v>
          </cell>
          <cell r="F361"/>
          <cell r="G361" t="str">
            <v>Y</v>
          </cell>
          <cell r="H361" t="str">
            <v>N</v>
          </cell>
        </row>
        <row r="362">
          <cell r="B362" t="str">
            <v>Layerworks</v>
          </cell>
          <cell r="C362" t="str">
            <v>(blank)</v>
          </cell>
          <cell r="D362" t="str">
            <v>N</v>
          </cell>
          <cell r="E362" t="str">
            <v>Tarred Roads/ Surfaced Roads</v>
          </cell>
          <cell r="F362"/>
          <cell r="G362" t="str">
            <v>Y</v>
          </cell>
          <cell r="H362" t="str">
            <v>N</v>
          </cell>
        </row>
        <row r="363">
          <cell r="B363" t="str">
            <v>Layerworks &amp; Sidedrains</v>
          </cell>
          <cell r="C363" t="str">
            <v>(blank)</v>
          </cell>
          <cell r="D363" t="str">
            <v>N</v>
          </cell>
          <cell r="E363" t="str">
            <v>Tarred Roads/ Surfaced Roads</v>
          </cell>
          <cell r="F363"/>
          <cell r="G363" t="str">
            <v>Y</v>
          </cell>
          <cell r="H363" t="str">
            <v>N</v>
          </cell>
        </row>
        <row r="364">
          <cell r="B364" t="str">
            <v>Layerworks &amp; Surfacing</v>
          </cell>
          <cell r="C364" t="str">
            <v>(blank)</v>
          </cell>
          <cell r="D364" t="str">
            <v>N</v>
          </cell>
          <cell r="E364" t="str">
            <v>Tarred Roads/ Surfaced Roads</v>
          </cell>
          <cell r="F364" t="str">
            <v>km</v>
          </cell>
          <cell r="G364" t="str">
            <v>N</v>
          </cell>
          <cell r="H364" t="str">
            <v>N</v>
          </cell>
        </row>
        <row r="365">
          <cell r="B365" t="str">
            <v>Low volume seal</v>
          </cell>
          <cell r="C365" t="str">
            <v>(blank)</v>
          </cell>
          <cell r="D365" t="str">
            <v>N</v>
          </cell>
          <cell r="E365" t="str">
            <v>Tarred Roads/ Surfaced Roads</v>
          </cell>
          <cell r="F365" t="str">
            <v>m2</v>
          </cell>
          <cell r="G365" t="str">
            <v>Y</v>
          </cell>
          <cell r="H365" t="str">
            <v>Y</v>
          </cell>
        </row>
        <row r="366">
          <cell r="B366" t="str">
            <v>Maintenance of fence &amp; km posts</v>
          </cell>
          <cell r="C366" t="str">
            <v>Routine Maintenance</v>
          </cell>
          <cell r="D366" t="str">
            <v>Y</v>
          </cell>
          <cell r="E366" t="str">
            <v>Tarred Roads/ Surfaced Roads</v>
          </cell>
          <cell r="F366" t="str">
            <v>km</v>
          </cell>
          <cell r="G366" t="str">
            <v>N</v>
          </cell>
          <cell r="H366" t="str">
            <v>N</v>
          </cell>
        </row>
        <row r="367">
          <cell r="B367" t="str">
            <v>Maintenance of information/guidance signs</v>
          </cell>
          <cell r="C367" t="str">
            <v>Routine Maintenance</v>
          </cell>
          <cell r="D367" t="str">
            <v>Y</v>
          </cell>
          <cell r="E367" t="str">
            <v>Tarred Roads/ Surfaced Roads</v>
          </cell>
          <cell r="F367" t="str">
            <v>m2</v>
          </cell>
          <cell r="G367" t="str">
            <v>N</v>
          </cell>
          <cell r="H367" t="str">
            <v>N</v>
          </cell>
        </row>
        <row r="368">
          <cell r="B368" t="str">
            <v>Maintenance of regulatory/warning signs</v>
          </cell>
          <cell r="C368" t="str">
            <v>Safety Maintenance</v>
          </cell>
          <cell r="D368" t="str">
            <v>Y</v>
          </cell>
          <cell r="E368" t="str">
            <v>Tarred Roads/ Surfaced Roads</v>
          </cell>
          <cell r="F368" t="str">
            <v>Number</v>
          </cell>
          <cell r="G368" t="str">
            <v>N</v>
          </cell>
          <cell r="H368" t="str">
            <v>N</v>
          </cell>
        </row>
        <row r="369">
          <cell r="B369" t="str">
            <v>Major &amp; Minor Works</v>
          </cell>
          <cell r="C369" t="str">
            <v>(blank)</v>
          </cell>
          <cell r="D369" t="str">
            <v>N</v>
          </cell>
          <cell r="E369"/>
          <cell r="F369"/>
          <cell r="G369" t="str">
            <v>N</v>
          </cell>
          <cell r="H369" t="str">
            <v>N</v>
          </cell>
        </row>
        <row r="370">
          <cell r="B370" t="str">
            <v>Materials</v>
          </cell>
          <cell r="C370" t="str">
            <v>(blank)</v>
          </cell>
          <cell r="D370" t="str">
            <v>Y</v>
          </cell>
          <cell r="E370"/>
          <cell r="F370"/>
          <cell r="G370" t="str">
            <v>N</v>
          </cell>
          <cell r="H370" t="str">
            <v>N</v>
          </cell>
        </row>
        <row r="371">
          <cell r="B371" t="str">
            <v>Mechanical</v>
          </cell>
          <cell r="C371" t="str">
            <v>Mechanical</v>
          </cell>
          <cell r="D371" t="str">
            <v>N</v>
          </cell>
          <cell r="E371"/>
          <cell r="F371"/>
          <cell r="G371" t="str">
            <v>N</v>
          </cell>
          <cell r="H371" t="str">
            <v>N</v>
          </cell>
        </row>
        <row r="372">
          <cell r="B372" t="str">
            <v>Mill and Replace &lt; 50mm</v>
          </cell>
          <cell r="C372" t="str">
            <v>Light Rehabilitation</v>
          </cell>
          <cell r="D372" t="str">
            <v>N</v>
          </cell>
          <cell r="E372" t="str">
            <v>Tarred Roads/ Surfaced Roads</v>
          </cell>
          <cell r="F372" t="str">
            <v>m2</v>
          </cell>
          <cell r="G372" t="str">
            <v>Y</v>
          </cell>
          <cell r="H372" t="str">
            <v>Y</v>
          </cell>
        </row>
        <row r="373">
          <cell r="B373" t="str">
            <v>Minor Structure repairs</v>
          </cell>
          <cell r="C373" t="str">
            <v>Special Maintenance</v>
          </cell>
          <cell r="D373" t="str">
            <v>Y</v>
          </cell>
          <cell r="E373" t="str">
            <v>Bridges/ Culverts</v>
          </cell>
          <cell r="F373" t="str">
            <v>Number</v>
          </cell>
          <cell r="G373" t="str">
            <v>Y</v>
          </cell>
          <cell r="H373" t="str">
            <v>N</v>
          </cell>
        </row>
        <row r="374">
          <cell r="B374" t="str">
            <v>New Bridge</v>
          </cell>
          <cell r="C374" t="str">
            <v>(blank)</v>
          </cell>
          <cell r="D374" t="str">
            <v>Y</v>
          </cell>
          <cell r="E374" t="str">
            <v>Bridges/ Culverts</v>
          </cell>
          <cell r="F374" t="str">
            <v>Number</v>
          </cell>
          <cell r="G374" t="str">
            <v>Y</v>
          </cell>
          <cell r="H374" t="str">
            <v>N</v>
          </cell>
        </row>
        <row r="375">
          <cell r="B375" t="str">
            <v>New Gravel Road</v>
          </cell>
          <cell r="C375" t="str">
            <v>Local Roads</v>
          </cell>
          <cell r="D375" t="str">
            <v>Y</v>
          </cell>
          <cell r="E375" t="str">
            <v>Gravel Road</v>
          </cell>
          <cell r="F375" t="str">
            <v>km</v>
          </cell>
          <cell r="G375" t="str">
            <v>Y</v>
          </cell>
          <cell r="H375" t="str">
            <v>N</v>
          </cell>
        </row>
        <row r="376">
          <cell r="B376" t="str">
            <v>New Pedestrian Bridge</v>
          </cell>
          <cell r="C376" t="str">
            <v>(blank)</v>
          </cell>
          <cell r="D376" t="str">
            <v>Y</v>
          </cell>
          <cell r="E376" t="str">
            <v>Bridges/ Culverts</v>
          </cell>
          <cell r="F376" t="str">
            <v>Number</v>
          </cell>
          <cell r="G376" t="str">
            <v>Y</v>
          </cell>
          <cell r="H376" t="str">
            <v>N</v>
          </cell>
        </row>
        <row r="377">
          <cell r="B377" t="str">
            <v>New Road Signage</v>
          </cell>
          <cell r="C377" t="str">
            <v>(blank)</v>
          </cell>
          <cell r="D377" t="str">
            <v>Y</v>
          </cell>
          <cell r="E377" t="str">
            <v>Tarred Roads/ Surfaced Roads</v>
          </cell>
          <cell r="F377"/>
          <cell r="G377" t="str">
            <v>Y</v>
          </cell>
          <cell r="H377" t="str">
            <v>N</v>
          </cell>
        </row>
        <row r="378">
          <cell r="B378" t="str">
            <v>New Surfaced Road</v>
          </cell>
          <cell r="C378" t="str">
            <v>New Infrastructure</v>
          </cell>
          <cell r="D378" t="str">
            <v>N</v>
          </cell>
          <cell r="E378" t="str">
            <v>Tarred Roads/ Surfaced Roads</v>
          </cell>
          <cell r="F378" t="str">
            <v>km</v>
          </cell>
          <cell r="G378" t="str">
            <v>Y</v>
          </cell>
          <cell r="H378" t="str">
            <v>N</v>
          </cell>
        </row>
        <row r="379">
          <cell r="B379" t="str">
            <v>Patch Gravelling</v>
          </cell>
          <cell r="C379" t="str">
            <v>Routine Maintenance</v>
          </cell>
          <cell r="D379" t="str">
            <v>N</v>
          </cell>
          <cell r="E379" t="str">
            <v>Gravel Road</v>
          </cell>
          <cell r="F379" t="str">
            <v>m2</v>
          </cell>
          <cell r="G379" t="str">
            <v>Y</v>
          </cell>
          <cell r="H379" t="str">
            <v>Y</v>
          </cell>
        </row>
        <row r="380">
          <cell r="B380" t="str">
            <v>Pipes &amp; Headwalls</v>
          </cell>
          <cell r="C380" t="str">
            <v>(blank)</v>
          </cell>
          <cell r="D380" t="str">
            <v>Y</v>
          </cell>
          <cell r="E380" t="str">
            <v>Drainage Structures</v>
          </cell>
          <cell r="F380" t="str">
            <v>Number</v>
          </cell>
          <cell r="G380" t="str">
            <v>Y</v>
          </cell>
          <cell r="H380" t="str">
            <v>N</v>
          </cell>
        </row>
        <row r="381">
          <cell r="B381" t="str">
            <v>Plant Hire</v>
          </cell>
          <cell r="C381"/>
          <cell r="D381" t="str">
            <v>N</v>
          </cell>
          <cell r="E381"/>
          <cell r="F381"/>
          <cell r="G381" t="str">
            <v>N</v>
          </cell>
          <cell r="H381" t="str">
            <v>N</v>
          </cell>
        </row>
        <row r="382">
          <cell r="B382" t="str">
            <v>Regravelling</v>
          </cell>
          <cell r="C382" t="str">
            <v>ReGravelling</v>
          </cell>
          <cell r="D382" t="str">
            <v>N</v>
          </cell>
          <cell r="E382" t="str">
            <v>Gravel Road</v>
          </cell>
          <cell r="F382" t="str">
            <v>km</v>
          </cell>
          <cell r="G382" t="str">
            <v>Y</v>
          </cell>
          <cell r="H382" t="str">
            <v>Y</v>
          </cell>
        </row>
        <row r="383">
          <cell r="B383" t="str">
            <v>Rehabilitation of structures</v>
          </cell>
          <cell r="C383" t="str">
            <v>Periodic Maintenance</v>
          </cell>
          <cell r="D383" t="str">
            <v>Y</v>
          </cell>
          <cell r="E383" t="str">
            <v>Bridges/ Culverts</v>
          </cell>
          <cell r="F383" t="str">
            <v>Number</v>
          </cell>
          <cell r="G383" t="str">
            <v>Y</v>
          </cell>
          <cell r="H383" t="str">
            <v>N</v>
          </cell>
        </row>
        <row r="384">
          <cell r="B384" t="str">
            <v>Repainting of Steel structures</v>
          </cell>
          <cell r="C384" t="str">
            <v>Periodic Maintenance</v>
          </cell>
          <cell r="D384" t="str">
            <v>Y</v>
          </cell>
          <cell r="E384" t="str">
            <v>Bridges/ Culverts</v>
          </cell>
          <cell r="F384" t="str">
            <v>Number</v>
          </cell>
          <cell r="G384" t="str">
            <v>Y</v>
          </cell>
          <cell r="H384" t="str">
            <v>N</v>
          </cell>
        </row>
        <row r="385">
          <cell r="B385" t="str">
            <v>Reseal</v>
          </cell>
          <cell r="C385" t="str">
            <v>Preventative Maintenance</v>
          </cell>
          <cell r="D385" t="str">
            <v>N</v>
          </cell>
          <cell r="E385" t="str">
            <v>Tarred Roads/ Surfaced Roads</v>
          </cell>
          <cell r="F385" t="str">
            <v>m2</v>
          </cell>
          <cell r="G385" t="str">
            <v>Y</v>
          </cell>
          <cell r="H385" t="str">
            <v>Y</v>
          </cell>
        </row>
        <row r="386">
          <cell r="B386" t="str">
            <v>Road Marking</v>
          </cell>
          <cell r="C386" t="str">
            <v>Safety Maintenance</v>
          </cell>
          <cell r="D386" t="str">
            <v>Y</v>
          </cell>
          <cell r="E386" t="str">
            <v>Tarred Roads/ Surfaced Roads</v>
          </cell>
          <cell r="F386" t="str">
            <v>km</v>
          </cell>
          <cell r="G386" t="str">
            <v>Y</v>
          </cell>
          <cell r="H386" t="str">
            <v>Y</v>
          </cell>
        </row>
        <row r="387">
          <cell r="B387" t="str">
            <v>Road Marking &amp; Studs</v>
          </cell>
          <cell r="C387" t="str">
            <v>Safety Maintenance</v>
          </cell>
          <cell r="D387" t="str">
            <v>Y</v>
          </cell>
          <cell r="E387" t="str">
            <v>Tarred Roads/ Surfaced Roads</v>
          </cell>
          <cell r="F387" t="str">
            <v>km</v>
          </cell>
          <cell r="G387" t="str">
            <v>Y</v>
          </cell>
          <cell r="H387" t="str">
            <v>Y</v>
          </cell>
        </row>
        <row r="388">
          <cell r="B388" t="str">
            <v>Road Studs</v>
          </cell>
          <cell r="C388" t="str">
            <v>Safety Maintenance</v>
          </cell>
          <cell r="D388" t="str">
            <v>Y</v>
          </cell>
          <cell r="E388" t="str">
            <v>Tarred Roads/ Surfaced Roads</v>
          </cell>
          <cell r="F388" t="str">
            <v>km</v>
          </cell>
          <cell r="G388" t="str">
            <v>Y</v>
          </cell>
          <cell r="H388" t="str">
            <v>Y</v>
          </cell>
        </row>
        <row r="389">
          <cell r="B389" t="str">
            <v>Roadside furniture</v>
          </cell>
          <cell r="C389" t="str">
            <v>Road Safety Projects</v>
          </cell>
          <cell r="D389" t="str">
            <v>Y</v>
          </cell>
          <cell r="E389" t="str">
            <v>Tarred Roads/ Surfaced Roads</v>
          </cell>
          <cell r="F389" t="str">
            <v/>
          </cell>
          <cell r="G389" t="str">
            <v>Y</v>
          </cell>
          <cell r="H389" t="str">
            <v>N</v>
          </cell>
        </row>
        <row r="390">
          <cell r="B390" t="str">
            <v>RTI</v>
          </cell>
          <cell r="C390" t="str">
            <v>RTI</v>
          </cell>
          <cell r="D390" t="str">
            <v>N</v>
          </cell>
          <cell r="E390" t="str">
            <v>Tarred Roads/ Surfaced Roads</v>
          </cell>
          <cell r="F390"/>
          <cell r="G390" t="str">
            <v>N</v>
          </cell>
          <cell r="H390" t="str">
            <v>N</v>
          </cell>
        </row>
        <row r="391">
          <cell r="B391" t="str">
            <v>Rut repair</v>
          </cell>
          <cell r="C391" t="str">
            <v>Safety Maintenance</v>
          </cell>
          <cell r="D391" t="str">
            <v>N</v>
          </cell>
          <cell r="E391" t="str">
            <v>Tarred Roads/ Surfaced Roads</v>
          </cell>
          <cell r="F391" t="str">
            <v>m2</v>
          </cell>
          <cell r="G391" t="str">
            <v>Y</v>
          </cell>
          <cell r="H391" t="str">
            <v>Y</v>
          </cell>
        </row>
        <row r="392">
          <cell r="B392" t="str">
            <v>Rut Repair</v>
          </cell>
          <cell r="C392" t="str">
            <v>Safety Maintenance</v>
          </cell>
          <cell r="D392" t="str">
            <v>Y</v>
          </cell>
          <cell r="E392" t="str">
            <v>Tarred Roads/ Surfaced Roads</v>
          </cell>
          <cell r="F392" t="str">
            <v>m2</v>
          </cell>
          <cell r="G392" t="str">
            <v>Y</v>
          </cell>
          <cell r="H392" t="str">
            <v>Y</v>
          </cell>
        </row>
        <row r="393">
          <cell r="B393" t="str">
            <v>Service Relocations</v>
          </cell>
          <cell r="C393" t="str">
            <v>(blank)</v>
          </cell>
          <cell r="D393" t="str">
            <v>N</v>
          </cell>
          <cell r="E393"/>
          <cell r="F393"/>
          <cell r="G393" t="str">
            <v>Y</v>
          </cell>
          <cell r="H393" t="str">
            <v>N</v>
          </cell>
        </row>
        <row r="394">
          <cell r="B394" t="str">
            <v>Sidedrains, Kerb &amp; channel</v>
          </cell>
          <cell r="C394" t="str">
            <v>(blank)</v>
          </cell>
          <cell r="D394" t="str">
            <v>Y</v>
          </cell>
          <cell r="E394" t="str">
            <v>Tarred Roads/ Surfaced Roads</v>
          </cell>
          <cell r="F394"/>
          <cell r="G394" t="str">
            <v>Y</v>
          </cell>
          <cell r="H394" t="str">
            <v>N</v>
          </cell>
        </row>
        <row r="395">
          <cell r="B395" t="str">
            <v>Sidewalks</v>
          </cell>
          <cell r="C395" t="str">
            <v>(blank)</v>
          </cell>
          <cell r="D395" t="str">
            <v>Y</v>
          </cell>
          <cell r="E395" t="str">
            <v>Tarred Roads/ Surfaced Roads</v>
          </cell>
          <cell r="F395" t="str">
            <v>km</v>
          </cell>
          <cell r="G395" t="str">
            <v>Y</v>
          </cell>
          <cell r="H395" t="str">
            <v>N</v>
          </cell>
        </row>
        <row r="396">
          <cell r="B396" t="str">
            <v>Single seal</v>
          </cell>
          <cell r="C396" t="str">
            <v>Preventative Maintenance</v>
          </cell>
          <cell r="D396" t="str">
            <v>N</v>
          </cell>
          <cell r="E396" t="str">
            <v>Tarred Roads/ Surfaced Roads</v>
          </cell>
          <cell r="F396" t="str">
            <v>m2</v>
          </cell>
          <cell r="G396" t="str">
            <v>Y</v>
          </cell>
          <cell r="H396" t="str">
            <v>Y</v>
          </cell>
        </row>
        <row r="397">
          <cell r="B397" t="str">
            <v>Site offices</v>
          </cell>
          <cell r="C397" t="str">
            <v>(blank)</v>
          </cell>
          <cell r="D397" t="str">
            <v>Y</v>
          </cell>
          <cell r="E397" t="str">
            <v>Tarred Roads/ Surfaced Roads</v>
          </cell>
          <cell r="F397"/>
          <cell r="G397" t="str">
            <v>N</v>
          </cell>
          <cell r="H397" t="str">
            <v>N</v>
          </cell>
        </row>
        <row r="398">
          <cell r="B398" t="str">
            <v>Slip repairs</v>
          </cell>
          <cell r="C398" t="str">
            <v>Special Maintenance</v>
          </cell>
          <cell r="D398" t="str">
            <v>Y</v>
          </cell>
          <cell r="E398"/>
          <cell r="F398"/>
          <cell r="G398" t="str">
            <v>Y</v>
          </cell>
          <cell r="H398" t="str">
            <v>N</v>
          </cell>
        </row>
        <row r="399">
          <cell r="B399" t="str">
            <v>Slurry Seal</v>
          </cell>
          <cell r="C399" t="str">
            <v>Preventative Maintenance</v>
          </cell>
          <cell r="D399" t="str">
            <v>N</v>
          </cell>
          <cell r="E399" t="str">
            <v>Tarred Roads/ Surfaced Roads</v>
          </cell>
          <cell r="F399" t="str">
            <v>m2</v>
          </cell>
          <cell r="G399" t="str">
            <v>Y</v>
          </cell>
          <cell r="H399" t="str">
            <v>Y</v>
          </cell>
        </row>
        <row r="400">
          <cell r="B400" t="str">
            <v>Supervision and Management</v>
          </cell>
          <cell r="C400" t="str">
            <v>Supervision and Management</v>
          </cell>
          <cell r="D400" t="str">
            <v>N</v>
          </cell>
          <cell r="E400" t="str">
            <v>Tarred Roads/ Surfaced Roads</v>
          </cell>
          <cell r="F400"/>
          <cell r="G400" t="str">
            <v>N</v>
          </cell>
          <cell r="H400" t="str">
            <v>N</v>
          </cell>
        </row>
        <row r="401">
          <cell r="B401" t="str">
            <v xml:space="preserve">Supervision consultants </v>
          </cell>
          <cell r="C401" t="str">
            <v>(blank)</v>
          </cell>
          <cell r="D401" t="str">
            <v>N</v>
          </cell>
          <cell r="E401"/>
          <cell r="F401"/>
          <cell r="G401" t="str">
            <v>N</v>
          </cell>
          <cell r="H401" t="str">
            <v>N</v>
          </cell>
        </row>
        <row r="402">
          <cell r="B402" t="str">
            <v>Surfacing</v>
          </cell>
          <cell r="C402" t="str">
            <v>(blank)</v>
          </cell>
          <cell r="D402" t="str">
            <v>N</v>
          </cell>
          <cell r="E402" t="str">
            <v>Tarred Roads/ Surfaced Roads</v>
          </cell>
          <cell r="F402" t="str">
            <v>m2</v>
          </cell>
          <cell r="G402" t="str">
            <v>Y</v>
          </cell>
          <cell r="H402" t="str">
            <v>Y</v>
          </cell>
        </row>
        <row r="403">
          <cell r="B403" t="str">
            <v>Survey</v>
          </cell>
          <cell r="C403"/>
          <cell r="D403" t="str">
            <v>N</v>
          </cell>
          <cell r="E403"/>
          <cell r="F403"/>
          <cell r="G403" t="str">
            <v>N</v>
          </cell>
          <cell r="H403" t="str">
            <v>N</v>
          </cell>
        </row>
        <row r="404">
          <cell r="B404" t="str">
            <v>Survey Mapping</v>
          </cell>
          <cell r="C404"/>
          <cell r="D404" t="str">
            <v>N</v>
          </cell>
          <cell r="E404"/>
          <cell r="F404"/>
          <cell r="G404" t="str">
            <v>N</v>
          </cell>
          <cell r="H404" t="str">
            <v>N</v>
          </cell>
        </row>
        <row r="405">
          <cell r="B405" t="str">
            <v>Training</v>
          </cell>
          <cell r="C405" t="str">
            <v>(blank)</v>
          </cell>
          <cell r="D405" t="str">
            <v>N</v>
          </cell>
          <cell r="E405"/>
          <cell r="F405"/>
          <cell r="G405" t="str">
            <v>N</v>
          </cell>
          <cell r="H405" t="str">
            <v>N</v>
          </cell>
        </row>
        <row r="406">
          <cell r="B406" t="str">
            <v>Upgrade from Gravel to Surfaced</v>
          </cell>
          <cell r="C406" t="str">
            <v>(blank)</v>
          </cell>
          <cell r="D406" t="str">
            <v>N</v>
          </cell>
          <cell r="E406" t="str">
            <v>Tarred Roads/ Surfaced Roads</v>
          </cell>
          <cell r="F406" t="str">
            <v>km</v>
          </cell>
          <cell r="G406" t="str">
            <v>Y</v>
          </cell>
          <cell r="H406" t="str">
            <v>Y</v>
          </cell>
        </row>
        <row r="407">
          <cell r="B407" t="str">
            <v>Vukuzakhe management</v>
          </cell>
          <cell r="C407" t="str">
            <v>Vukuzakhe Management</v>
          </cell>
          <cell r="D407" t="str">
            <v>N</v>
          </cell>
          <cell r="E407" t="str">
            <v>Gravel Road</v>
          </cell>
          <cell r="F407"/>
          <cell r="G407" t="str">
            <v>N</v>
          </cell>
          <cell r="H407" t="str">
            <v>N</v>
          </cell>
        </row>
        <row r="408">
          <cell r="B408" t="str">
            <v>Widening of Bridge</v>
          </cell>
          <cell r="C408" t="str">
            <v>Upgrading Structures</v>
          </cell>
          <cell r="D408" t="str">
            <v>Y</v>
          </cell>
          <cell r="E408" t="str">
            <v>Tarred Roads/ Surfaced Roads</v>
          </cell>
          <cell r="F408" t="str">
            <v>Number</v>
          </cell>
          <cell r="G408" t="str">
            <v>Y</v>
          </cell>
          <cell r="H408" t="str">
            <v>N</v>
          </cell>
        </row>
        <row r="409">
          <cell r="B409" t="str">
            <v>Zibambele contractors</v>
          </cell>
          <cell r="C409" t="str">
            <v>Zibambele</v>
          </cell>
          <cell r="D409" t="str">
            <v>Y</v>
          </cell>
          <cell r="E409" t="str">
            <v>Gravel Road</v>
          </cell>
          <cell r="F409" t="str">
            <v>Number</v>
          </cell>
          <cell r="G409" t="str">
            <v>N</v>
          </cell>
          <cell r="H409" t="str">
            <v>Y</v>
          </cell>
        </row>
        <row r="410">
          <cell r="B410" t="str">
            <v>Zibambele levies</v>
          </cell>
          <cell r="C410" t="str">
            <v>Zibambele Regional Council Levies</v>
          </cell>
          <cell r="D410" t="str">
            <v>Y</v>
          </cell>
          <cell r="E410" t="str">
            <v>Gravel Road</v>
          </cell>
          <cell r="F410"/>
          <cell r="G410" t="str">
            <v>N</v>
          </cell>
          <cell r="H410" t="str">
            <v>N</v>
          </cell>
        </row>
        <row r="411">
          <cell r="B411" t="str">
            <v>Zibambele tools</v>
          </cell>
          <cell r="C411" t="str">
            <v>Zibambele Tools</v>
          </cell>
          <cell r="D411" t="str">
            <v>Y</v>
          </cell>
          <cell r="E411" t="str">
            <v>Gravel Road</v>
          </cell>
          <cell r="F411"/>
          <cell r="G411" t="str">
            <v>N</v>
          </cell>
          <cell r="H411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Auto-Checks"/>
      <sheetName val="Employment Terminology"/>
      <sheetName val="Terminology"/>
      <sheetName val="Sheet1"/>
      <sheetName val="Project Schedule  Set Up"/>
      <sheetName val="Data files"/>
      <sheetName val="DOT reporting "/>
      <sheetName val="DOT reporting 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2">
          <cell r="A122" t="str">
            <v>ETH</v>
          </cell>
        </row>
        <row r="336">
          <cell r="A336" t="str">
            <v>Access to community facilities - 1</v>
          </cell>
        </row>
        <row r="337">
          <cell r="A337" t="str">
            <v>ARRUP</v>
          </cell>
        </row>
        <row r="338">
          <cell r="A338" t="str">
            <v>BEE &amp; Vukuzakhe Training</v>
          </cell>
        </row>
        <row r="339">
          <cell r="A339" t="str">
            <v>Corp Serv: Major and Minor Works</v>
          </cell>
        </row>
        <row r="340">
          <cell r="A340" t="str">
            <v>Flood Damage Repairs (Repairs/Cur)</v>
          </cell>
        </row>
        <row r="341">
          <cell r="A341" t="str">
            <v>Flood Damage Repairs (Replacement/Cap)</v>
          </cell>
        </row>
        <row r="342">
          <cell r="A342" t="str">
            <v>Head Office Buildings</v>
          </cell>
        </row>
        <row r="343">
          <cell r="A343" t="str">
            <v>Head: Contingency</v>
          </cell>
        </row>
        <row r="344">
          <cell r="A344" t="str">
            <v>Heavy Rehabilitation</v>
          </cell>
        </row>
        <row r="345">
          <cell r="A345" t="str">
            <v>HOD and MEC Construction</v>
          </cell>
        </row>
        <row r="346">
          <cell r="A346" t="str">
            <v>HOD and MEC Projects</v>
          </cell>
        </row>
        <row r="347">
          <cell r="A347" t="str">
            <v>IEC Roads</v>
          </cell>
        </row>
        <row r="348">
          <cell r="A348" t="str">
            <v>Infrastructure</v>
          </cell>
        </row>
        <row r="349">
          <cell r="A349" t="str">
            <v>Inteligent Road Studs</v>
          </cell>
        </row>
        <row r="350">
          <cell r="A350" t="str">
            <v>Labour based construction</v>
          </cell>
        </row>
        <row r="351">
          <cell r="A351" t="str">
            <v>Labour intensive construction</v>
          </cell>
        </row>
        <row r="352">
          <cell r="A352" t="str">
            <v>Light Rehabilitation</v>
          </cell>
        </row>
        <row r="353">
          <cell r="A353" t="str">
            <v>Local Roads</v>
          </cell>
        </row>
        <row r="354">
          <cell r="A354" t="str">
            <v>Major &amp; Minor Works</v>
          </cell>
        </row>
        <row r="355">
          <cell r="A355" t="str">
            <v>Mechanical</v>
          </cell>
        </row>
        <row r="356">
          <cell r="A356" t="str">
            <v>Mechanical - Head Office</v>
          </cell>
        </row>
        <row r="357">
          <cell r="A357" t="str">
            <v>Mechanical Radio Network</v>
          </cell>
        </row>
        <row r="358">
          <cell r="A358" t="str">
            <v>MLB:  Works</v>
          </cell>
        </row>
        <row r="359">
          <cell r="A359" t="str">
            <v>New Infrastructure</v>
          </cell>
        </row>
        <row r="360">
          <cell r="A360" t="str">
            <v>New Infrastructure (P577)</v>
          </cell>
        </row>
        <row r="361">
          <cell r="A361" t="str">
            <v>Periodic Maintenance</v>
          </cell>
        </row>
        <row r="362">
          <cell r="A362" t="str">
            <v>Pilot programmes</v>
          </cell>
        </row>
        <row r="363">
          <cell r="A363" t="str">
            <v>Plant Purchases</v>
          </cell>
        </row>
        <row r="364">
          <cell r="A364" t="str">
            <v>Preventative Maintenance</v>
          </cell>
        </row>
        <row r="365">
          <cell r="A365" t="str">
            <v>Regional Programme Support</v>
          </cell>
        </row>
        <row r="366">
          <cell r="A366" t="str">
            <v>ReGravelling</v>
          </cell>
        </row>
        <row r="367">
          <cell r="A367" t="str">
            <v>Road Safety Projects</v>
          </cell>
        </row>
        <row r="368">
          <cell r="A368" t="str">
            <v>Routine Maintenance</v>
          </cell>
        </row>
        <row r="369">
          <cell r="A369" t="str">
            <v xml:space="preserve">RTI </v>
          </cell>
        </row>
        <row r="370">
          <cell r="A370" t="str">
            <v>RTI Training College moving to Murchiston</v>
          </cell>
        </row>
        <row r="371">
          <cell r="A371" t="str">
            <v>Safety Maintenance</v>
          </cell>
        </row>
        <row r="372">
          <cell r="A372" t="str">
            <v>Special Maintenance</v>
          </cell>
        </row>
        <row r="373">
          <cell r="A373" t="str">
            <v>Standard Stock</v>
          </cell>
        </row>
        <row r="374">
          <cell r="A374" t="str">
            <v>Supervision and Management</v>
          </cell>
        </row>
        <row r="375">
          <cell r="A375" t="str">
            <v>T2 Infrastructure man systems</v>
          </cell>
        </row>
        <row r="376">
          <cell r="A376" t="str">
            <v>T2 Training Center</v>
          </cell>
        </row>
        <row r="377">
          <cell r="A377" t="str">
            <v>Traffic Engineering</v>
          </cell>
        </row>
        <row r="378">
          <cell r="A378" t="str">
            <v>Upgrade to P700</v>
          </cell>
        </row>
        <row r="379">
          <cell r="A379" t="str">
            <v>Upgrading Structures</v>
          </cell>
        </row>
        <row r="380">
          <cell r="A380" t="str">
            <v>Vehicle Test Station - Durban Harbour - Capital</v>
          </cell>
        </row>
        <row r="381">
          <cell r="A381" t="str">
            <v>Vukuzakhe Management</v>
          </cell>
        </row>
        <row r="382">
          <cell r="A382" t="str">
            <v>Weighbridge Infrastructure</v>
          </cell>
        </row>
        <row r="383">
          <cell r="A383" t="str">
            <v>Weighbridge Maintenance</v>
          </cell>
        </row>
        <row r="384">
          <cell r="A384" t="str">
            <v>Zibambele</v>
          </cell>
        </row>
        <row r="385">
          <cell r="A385" t="str">
            <v>Zibambele Management HO</v>
          </cell>
        </row>
        <row r="386">
          <cell r="A386" t="str">
            <v>Zibambele Regional Council Levies</v>
          </cell>
        </row>
        <row r="387">
          <cell r="A387" t="str">
            <v>Zibambele Tools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rogress"/>
      <sheetName val="Check"/>
      <sheetName val="Cert OLD"/>
      <sheetName val="Envelope"/>
      <sheetName val="Chk"/>
      <sheetName val="Cert New"/>
      <sheetName val="Bill of Q"/>
      <sheetName val="Summary"/>
      <sheetName val="VO"/>
      <sheetName val="VO 03"/>
      <sheetName val="VO 04"/>
      <sheetName val="VO 07"/>
      <sheetName val="VO 11"/>
      <sheetName val="VO 13,20a"/>
      <sheetName val="MOS"/>
      <sheetName val="Deductions"/>
      <sheetName val="Interest"/>
      <sheetName val="Bitumen"/>
      <sheetName val="Special Mat"/>
      <sheetName val="CPA"/>
      <sheetName val="ETA Cert"/>
      <sheetName val="Cert (ETA)"/>
      <sheetName val="Summary (ETA)"/>
      <sheetName val="Special Mat (ETA)"/>
      <sheetName val="CPA (ETA)"/>
      <sheetName val="Cash Flow"/>
      <sheetName val="Indices"/>
      <sheetName val="Notes"/>
      <sheetName val="VO Blank"/>
      <sheetName val="Tables"/>
      <sheetName val="Invo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B4" t="str">
            <v>%</v>
          </cell>
        </row>
        <row r="5">
          <cell r="B5" t="str">
            <v>day</v>
          </cell>
        </row>
        <row r="6">
          <cell r="B6" t="str">
            <v>ha</v>
          </cell>
        </row>
        <row r="7">
          <cell r="B7" t="str">
            <v>hr</v>
          </cell>
        </row>
        <row r="8">
          <cell r="B8" t="str">
            <v>kg</v>
          </cell>
        </row>
        <row r="9">
          <cell r="B9" t="str">
            <v>kl</v>
          </cell>
        </row>
        <row r="10">
          <cell r="B10" t="str">
            <v>km</v>
          </cell>
        </row>
        <row r="11">
          <cell r="B11" t="str">
            <v>litre</v>
          </cell>
        </row>
        <row r="12">
          <cell r="B12" t="str">
            <v>m</v>
          </cell>
        </row>
        <row r="13">
          <cell r="B13" t="str">
            <v>m²</v>
          </cell>
        </row>
        <row r="14">
          <cell r="B14" t="str">
            <v>m³</v>
          </cell>
        </row>
        <row r="15">
          <cell r="B15" t="str">
            <v>m³km</v>
          </cell>
        </row>
        <row r="16">
          <cell r="B16" t="str">
            <v>manday</v>
          </cell>
        </row>
        <row r="17">
          <cell r="B17" t="str">
            <v>MN</v>
          </cell>
        </row>
        <row r="18">
          <cell r="B18" t="str">
            <v>MN-m</v>
          </cell>
        </row>
        <row r="19">
          <cell r="B19" t="str">
            <v>month</v>
          </cell>
        </row>
        <row r="20">
          <cell r="B20" t="str">
            <v>No.</v>
          </cell>
        </row>
        <row r="21">
          <cell r="B21" t="str">
            <v>P sum</v>
          </cell>
        </row>
        <row r="22">
          <cell r="B22" t="str">
            <v>PC sum</v>
          </cell>
        </row>
        <row r="23">
          <cell r="B23" t="str">
            <v>pkt</v>
          </cell>
        </row>
        <row r="24">
          <cell r="B24" t="str">
            <v>Sum</v>
          </cell>
        </row>
        <row r="25">
          <cell r="B25" t="str">
            <v>t</v>
          </cell>
        </row>
      </sheetData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rogress"/>
      <sheetName val="Check"/>
      <sheetName val="Cert OLD"/>
      <sheetName val="Envelope"/>
      <sheetName val="Chk"/>
      <sheetName val="Cert New"/>
      <sheetName val="Bill of Q"/>
      <sheetName val="Summary"/>
      <sheetName val="VO"/>
      <sheetName val="VO 03"/>
      <sheetName val="VO 04"/>
      <sheetName val="VO 07"/>
      <sheetName val="VO 11"/>
      <sheetName val="VO 13,20a"/>
      <sheetName val="MOS"/>
      <sheetName val="Deductions"/>
      <sheetName val="Interest"/>
      <sheetName val="Bitumen"/>
      <sheetName val="Special Mat"/>
      <sheetName val="CPA"/>
      <sheetName val="ETA Cert"/>
      <sheetName val="Cert (ETA)"/>
      <sheetName val="Summary (ETA)"/>
      <sheetName val="Special Mat (ETA)"/>
      <sheetName val="CPA (ETA)"/>
      <sheetName val="Cash Flow"/>
      <sheetName val="Indices"/>
      <sheetName val="Notes"/>
      <sheetName val="VO Blank"/>
      <sheetName val="Tables"/>
      <sheetName val="Invo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B4" t="str">
            <v>%</v>
          </cell>
        </row>
        <row r="5">
          <cell r="B5" t="str">
            <v>day</v>
          </cell>
        </row>
        <row r="6">
          <cell r="B6" t="str">
            <v>ha</v>
          </cell>
        </row>
        <row r="7">
          <cell r="B7" t="str">
            <v>hr</v>
          </cell>
        </row>
        <row r="8">
          <cell r="B8" t="str">
            <v>kg</v>
          </cell>
        </row>
        <row r="9">
          <cell r="B9" t="str">
            <v>kl</v>
          </cell>
        </row>
        <row r="10">
          <cell r="B10" t="str">
            <v>km</v>
          </cell>
        </row>
        <row r="11">
          <cell r="B11" t="str">
            <v>litre</v>
          </cell>
        </row>
        <row r="12">
          <cell r="B12" t="str">
            <v>m</v>
          </cell>
        </row>
        <row r="13">
          <cell r="B13" t="str">
            <v>m²</v>
          </cell>
        </row>
        <row r="14">
          <cell r="B14" t="str">
            <v>m³</v>
          </cell>
        </row>
        <row r="15">
          <cell r="B15" t="str">
            <v>m³km</v>
          </cell>
        </row>
        <row r="16">
          <cell r="B16" t="str">
            <v>manday</v>
          </cell>
        </row>
        <row r="17">
          <cell r="B17" t="str">
            <v>MN</v>
          </cell>
        </row>
        <row r="18">
          <cell r="B18" t="str">
            <v>MN-m</v>
          </cell>
        </row>
        <row r="19">
          <cell r="B19" t="str">
            <v>month</v>
          </cell>
        </row>
        <row r="20">
          <cell r="B20" t="str">
            <v>No.</v>
          </cell>
        </row>
        <row r="21">
          <cell r="B21" t="str">
            <v>P sum</v>
          </cell>
        </row>
        <row r="22">
          <cell r="B22" t="str">
            <v>PC sum</v>
          </cell>
        </row>
        <row r="23">
          <cell r="B23" t="str">
            <v>pkt</v>
          </cell>
        </row>
        <row r="24">
          <cell r="B24" t="str">
            <v>Sum</v>
          </cell>
        </row>
        <row r="25">
          <cell r="B25" t="str">
            <v>t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0ACF5-AA3A-4F59-B2B4-743F773EC3C1}">
  <sheetPr>
    <tabColor rgb="FF00B0F0"/>
    <pageSetUpPr fitToPage="1"/>
  </sheetPr>
  <dimension ref="A1:O363"/>
  <sheetViews>
    <sheetView tabSelected="1" view="pageBreakPreview" zoomScale="70" zoomScaleNormal="70" zoomScaleSheetLayoutView="70" workbookViewId="0">
      <pane xSplit="8" ySplit="5" topLeftCell="I6" activePane="bottomRight" state="frozen"/>
      <selection pane="topRight" activeCell="I1" sqref="I1"/>
      <selection pane="bottomLeft" activeCell="A6" sqref="A6"/>
      <selection pane="bottomRight" sqref="A1:G2"/>
    </sheetView>
  </sheetViews>
  <sheetFormatPr defaultRowHeight="13" outlineLevelRow="2" x14ac:dyDescent="0.3"/>
  <cols>
    <col min="1" max="1" width="10.1796875" style="6" customWidth="1"/>
    <col min="2" max="2" width="11.81640625" customWidth="1"/>
    <col min="3" max="3" width="83.36328125" style="1" customWidth="1"/>
    <col min="4" max="4" width="19.36328125" style="9" customWidth="1"/>
    <col min="5" max="5" width="15.36328125" style="160" customWidth="1"/>
    <col min="6" max="6" width="18.90625" style="79" customWidth="1"/>
    <col min="7" max="7" width="20.08984375" style="5" bestFit="1" customWidth="1"/>
    <col min="8" max="8" width="18.453125" style="336" bestFit="1" customWidth="1"/>
    <col min="9" max="9" width="15" bestFit="1" customWidth="1"/>
    <col min="10" max="10" width="23" customWidth="1"/>
    <col min="11" max="11" width="13.1796875" bestFit="1" customWidth="1"/>
    <col min="12" max="12" width="12.08984375" bestFit="1" customWidth="1"/>
    <col min="13" max="13" width="16.54296875" customWidth="1"/>
    <col min="15" max="15" width="14.36328125" bestFit="1" customWidth="1"/>
  </cols>
  <sheetData>
    <row r="1" spans="1:10" ht="19.25" customHeight="1" x14ac:dyDescent="0.25">
      <c r="A1" s="375" t="s">
        <v>334</v>
      </c>
      <c r="B1" s="376"/>
      <c r="C1" s="376"/>
      <c r="D1" s="376"/>
      <c r="E1" s="376"/>
      <c r="F1" s="376"/>
      <c r="G1" s="377"/>
      <c r="H1" s="335"/>
    </row>
    <row r="2" spans="1:10" ht="15.65" customHeight="1" thickBot="1" x14ac:dyDescent="0.3">
      <c r="A2" s="378"/>
      <c r="B2" s="379"/>
      <c r="C2" s="379"/>
      <c r="D2" s="379"/>
      <c r="E2" s="379"/>
      <c r="F2" s="379"/>
      <c r="G2" s="380"/>
      <c r="H2" s="335"/>
    </row>
    <row r="3" spans="1:10" ht="16.25" customHeight="1" x14ac:dyDescent="0.25">
      <c r="A3" s="46"/>
      <c r="D3" s="300"/>
      <c r="E3" s="298"/>
    </row>
    <row r="4" spans="1:10" x14ac:dyDescent="0.3">
      <c r="A4" s="261"/>
      <c r="B4" s="8"/>
      <c r="C4" s="262"/>
      <c r="D4" s="263"/>
      <c r="E4" s="264"/>
      <c r="F4" s="265"/>
      <c r="G4" s="130">
        <f>G235</f>
        <v>11861508.069069121</v>
      </c>
      <c r="I4" s="154"/>
      <c r="J4" s="5"/>
    </row>
    <row r="5" spans="1:10" s="56" customFormat="1" x14ac:dyDescent="0.25">
      <c r="A5" s="257" t="s">
        <v>0</v>
      </c>
      <c r="B5" s="257"/>
      <c r="C5" s="257" t="s">
        <v>1</v>
      </c>
      <c r="D5" s="258" t="s">
        <v>2</v>
      </c>
      <c r="E5" s="259" t="s">
        <v>3</v>
      </c>
      <c r="F5" s="260" t="s">
        <v>4</v>
      </c>
      <c r="G5" s="55" t="s">
        <v>122</v>
      </c>
      <c r="H5" s="337"/>
      <c r="I5" s="325"/>
      <c r="J5" s="156"/>
    </row>
    <row r="6" spans="1:10" s="100" customFormat="1" x14ac:dyDescent="0.25">
      <c r="A6" s="150" t="s">
        <v>210</v>
      </c>
      <c r="B6" s="150"/>
      <c r="C6" s="151"/>
      <c r="D6" s="151"/>
      <c r="E6" s="162"/>
      <c r="F6" s="152"/>
      <c r="G6" s="153"/>
      <c r="H6" s="3"/>
    </row>
    <row r="7" spans="1:10" outlineLevel="1" x14ac:dyDescent="0.25">
      <c r="A7" s="35" t="s">
        <v>196</v>
      </c>
      <c r="B7" s="41" t="s">
        <v>138</v>
      </c>
      <c r="C7" s="37"/>
      <c r="D7" s="44"/>
      <c r="E7" s="163"/>
      <c r="F7" s="81"/>
      <c r="G7" s="36"/>
      <c r="H7" s="45"/>
    </row>
    <row r="8" spans="1:10" s="2" customFormat="1" outlineLevel="1" x14ac:dyDescent="0.25">
      <c r="A8" s="73" t="s">
        <v>123</v>
      </c>
      <c r="B8" s="42" t="s">
        <v>124</v>
      </c>
      <c r="C8" s="63"/>
      <c r="D8" s="12"/>
      <c r="E8" s="164"/>
      <c r="F8" s="82"/>
      <c r="G8" s="12"/>
      <c r="H8" s="323"/>
    </row>
    <row r="9" spans="1:10" outlineLevel="2" x14ac:dyDescent="0.3">
      <c r="A9" s="64"/>
      <c r="B9" s="13"/>
      <c r="C9" s="62"/>
      <c r="D9" s="23"/>
      <c r="E9" s="165"/>
      <c r="F9" s="83"/>
      <c r="G9" s="13"/>
      <c r="H9" s="338"/>
    </row>
    <row r="10" spans="1:10" outlineLevel="2" x14ac:dyDescent="0.3">
      <c r="A10" s="18" t="s">
        <v>5</v>
      </c>
      <c r="B10" s="64"/>
      <c r="C10" s="62" t="s">
        <v>6</v>
      </c>
      <c r="D10" s="23"/>
      <c r="E10" s="165"/>
      <c r="F10" s="83"/>
      <c r="G10" s="13"/>
      <c r="H10" s="338"/>
    </row>
    <row r="11" spans="1:10" outlineLevel="2" x14ac:dyDescent="0.3">
      <c r="A11" s="64"/>
      <c r="B11" s="13"/>
      <c r="C11" s="62"/>
      <c r="D11" s="23"/>
      <c r="E11" s="165"/>
      <c r="F11" s="83"/>
      <c r="G11" s="13"/>
      <c r="H11" s="338"/>
    </row>
    <row r="12" spans="1:10" outlineLevel="2" x14ac:dyDescent="0.3">
      <c r="A12" s="64"/>
      <c r="B12" s="13" t="s">
        <v>7</v>
      </c>
      <c r="C12" s="14" t="s">
        <v>8</v>
      </c>
      <c r="D12" s="23" t="s">
        <v>9</v>
      </c>
      <c r="E12" s="165">
        <v>36</v>
      </c>
      <c r="F12" s="83"/>
      <c r="G12" s="19">
        <f>E12*F12</f>
        <v>0</v>
      </c>
      <c r="H12" s="322"/>
    </row>
    <row r="13" spans="1:10" outlineLevel="2" x14ac:dyDescent="0.3">
      <c r="A13" s="64"/>
      <c r="B13" s="13"/>
      <c r="C13" s="62"/>
      <c r="D13" s="23"/>
      <c r="E13" s="165"/>
      <c r="F13" s="83"/>
      <c r="G13" s="19"/>
      <c r="H13" s="322"/>
    </row>
    <row r="14" spans="1:10" outlineLevel="2" x14ac:dyDescent="0.3">
      <c r="A14" s="64"/>
      <c r="B14" s="13" t="s">
        <v>10</v>
      </c>
      <c r="C14" s="14" t="s">
        <v>11</v>
      </c>
      <c r="D14" s="23" t="s">
        <v>9</v>
      </c>
      <c r="E14" s="165">
        <v>36</v>
      </c>
      <c r="F14" s="83"/>
      <c r="G14" s="19">
        <f>E14*F14</f>
        <v>0</v>
      </c>
      <c r="H14" s="322"/>
    </row>
    <row r="15" spans="1:10" outlineLevel="2" x14ac:dyDescent="0.3">
      <c r="A15" s="64"/>
      <c r="B15" s="13"/>
      <c r="C15" s="62"/>
      <c r="D15" s="23"/>
      <c r="E15" s="165"/>
      <c r="F15" s="83"/>
      <c r="G15" s="19"/>
      <c r="H15" s="322"/>
    </row>
    <row r="16" spans="1:10" outlineLevel="2" x14ac:dyDescent="0.3">
      <c r="A16" s="18" t="s">
        <v>12</v>
      </c>
      <c r="B16" s="64"/>
      <c r="C16" s="62" t="s">
        <v>13</v>
      </c>
      <c r="D16" s="23"/>
      <c r="E16" s="165"/>
      <c r="F16" s="83"/>
      <c r="G16" s="19"/>
      <c r="H16" s="322"/>
    </row>
    <row r="17" spans="1:10" outlineLevel="2" x14ac:dyDescent="0.3">
      <c r="A17" s="64"/>
      <c r="B17" s="13"/>
      <c r="C17" s="62"/>
      <c r="D17" s="23"/>
      <c r="E17" s="165"/>
      <c r="F17" s="83"/>
      <c r="G17" s="19"/>
      <c r="H17" s="322"/>
    </row>
    <row r="18" spans="1:10" outlineLevel="2" x14ac:dyDescent="0.3">
      <c r="A18" s="64"/>
      <c r="B18" s="13" t="s">
        <v>15</v>
      </c>
      <c r="C18" s="14" t="s">
        <v>16</v>
      </c>
      <c r="D18" s="23" t="s">
        <v>14</v>
      </c>
      <c r="E18" s="165">
        <v>1</v>
      </c>
      <c r="F18" s="83"/>
      <c r="G18" s="47">
        <f>E18*F18</f>
        <v>0</v>
      </c>
      <c r="H18" s="322"/>
    </row>
    <row r="19" spans="1:10" outlineLevel="2" x14ac:dyDescent="0.3">
      <c r="A19" s="64"/>
      <c r="B19" s="13"/>
      <c r="C19" s="62"/>
      <c r="D19" s="23"/>
      <c r="E19" s="165"/>
      <c r="F19" s="83"/>
      <c r="G19" s="47"/>
      <c r="H19" s="267"/>
    </row>
    <row r="20" spans="1:10" outlineLevel="2" x14ac:dyDescent="0.3">
      <c r="A20" s="64"/>
      <c r="B20" s="13" t="s">
        <v>17</v>
      </c>
      <c r="C20" s="14" t="s">
        <v>18</v>
      </c>
      <c r="D20" s="23" t="s">
        <v>9</v>
      </c>
      <c r="E20" s="165">
        <v>36</v>
      </c>
      <c r="F20" s="83"/>
      <c r="G20" s="47">
        <f t="shared" ref="G20:G60" si="0">E20*F20</f>
        <v>0</v>
      </c>
      <c r="H20" s="322"/>
    </row>
    <row r="21" spans="1:10" outlineLevel="2" x14ac:dyDescent="0.3">
      <c r="A21" s="64"/>
      <c r="B21" s="13"/>
      <c r="C21" s="62"/>
      <c r="D21" s="23"/>
      <c r="E21" s="165"/>
      <c r="F21" s="83"/>
      <c r="G21" s="47"/>
      <c r="H21" s="322"/>
    </row>
    <row r="22" spans="1:10" ht="26" outlineLevel="2" x14ac:dyDescent="0.3">
      <c r="A22" s="18" t="s">
        <v>19</v>
      </c>
      <c r="B22" s="64"/>
      <c r="C22" s="62" t="s">
        <v>20</v>
      </c>
      <c r="D22" s="23"/>
      <c r="E22" s="165"/>
      <c r="F22" s="83"/>
      <c r="G22" s="13"/>
      <c r="H22" s="322"/>
    </row>
    <row r="23" spans="1:10" outlineLevel="2" x14ac:dyDescent="0.3">
      <c r="A23" s="64"/>
      <c r="B23" s="13"/>
      <c r="C23" s="62"/>
      <c r="D23" s="23"/>
      <c r="E23" s="165"/>
      <c r="F23" s="83"/>
      <c r="G23" s="13"/>
      <c r="H23" s="322"/>
    </row>
    <row r="24" spans="1:10" outlineLevel="2" x14ac:dyDescent="0.3">
      <c r="A24" s="64"/>
      <c r="B24" s="13" t="s">
        <v>21</v>
      </c>
      <c r="C24" s="14" t="s">
        <v>22</v>
      </c>
      <c r="D24" s="23" t="s">
        <v>166</v>
      </c>
      <c r="E24" s="165">
        <v>5</v>
      </c>
      <c r="F24" s="83"/>
      <c r="G24" s="47">
        <f>E24*F24</f>
        <v>0</v>
      </c>
      <c r="H24" s="322"/>
    </row>
    <row r="25" spans="1:10" outlineLevel="2" x14ac:dyDescent="0.3">
      <c r="A25" s="64"/>
      <c r="B25" s="13"/>
      <c r="C25" s="62"/>
      <c r="D25" s="23"/>
      <c r="E25" s="165"/>
      <c r="F25" s="83"/>
      <c r="G25" s="47"/>
      <c r="H25" s="267"/>
    </row>
    <row r="26" spans="1:10" outlineLevel="2" x14ac:dyDescent="0.3">
      <c r="A26" s="18" t="s">
        <v>340</v>
      </c>
      <c r="B26" s="64"/>
      <c r="C26" s="62" t="s">
        <v>26</v>
      </c>
      <c r="D26" s="23"/>
      <c r="E26" s="165"/>
      <c r="F26" s="83"/>
      <c r="G26" s="47"/>
      <c r="H26" s="322"/>
    </row>
    <row r="27" spans="1:10" outlineLevel="2" x14ac:dyDescent="0.3">
      <c r="A27" s="64"/>
      <c r="B27" s="13"/>
      <c r="C27" s="62"/>
      <c r="D27" s="23"/>
      <c r="E27" s="165"/>
      <c r="F27" s="83"/>
      <c r="G27" s="47"/>
      <c r="H27" s="322"/>
    </row>
    <row r="28" spans="1:10" outlineLevel="2" x14ac:dyDescent="0.3">
      <c r="A28" s="64"/>
      <c r="B28" s="18" t="s">
        <v>341</v>
      </c>
      <c r="C28" s="14" t="s">
        <v>27</v>
      </c>
      <c r="D28" s="23" t="s">
        <v>14</v>
      </c>
      <c r="E28" s="165">
        <v>1</v>
      </c>
      <c r="F28" s="47"/>
      <c r="G28" s="47">
        <f>E28*F28</f>
        <v>0</v>
      </c>
      <c r="H28" s="322"/>
    </row>
    <row r="29" spans="1:10" outlineLevel="2" x14ac:dyDescent="0.3">
      <c r="A29" s="64"/>
      <c r="B29" s="13"/>
      <c r="C29" s="62"/>
      <c r="D29" s="23"/>
      <c r="E29" s="165"/>
      <c r="F29" s="83"/>
      <c r="G29" s="47"/>
      <c r="H29" s="322"/>
      <c r="J29" s="154"/>
    </row>
    <row r="30" spans="1:10" outlineLevel="2" x14ac:dyDescent="0.3">
      <c r="A30" s="64"/>
      <c r="B30" s="18" t="s">
        <v>342</v>
      </c>
      <c r="C30" s="356" t="s">
        <v>306</v>
      </c>
      <c r="D30" s="139" t="s">
        <v>14</v>
      </c>
      <c r="E30" s="158">
        <v>1</v>
      </c>
      <c r="F30" s="137"/>
      <c r="G30" s="138">
        <f>E30*F30</f>
        <v>0</v>
      </c>
      <c r="H30" s="322"/>
    </row>
    <row r="31" spans="1:10" outlineLevel="2" x14ac:dyDescent="0.3">
      <c r="A31" s="64"/>
      <c r="B31" s="13"/>
      <c r="C31" s="356" t="s">
        <v>307</v>
      </c>
      <c r="D31" s="134" t="s">
        <v>208</v>
      </c>
      <c r="E31" s="159">
        <v>36</v>
      </c>
      <c r="F31" s="135"/>
      <c r="G31" s="138">
        <f>E31*F31</f>
        <v>0</v>
      </c>
      <c r="H31" s="322"/>
    </row>
    <row r="32" spans="1:10" outlineLevel="2" x14ac:dyDescent="0.3">
      <c r="A32" s="64"/>
      <c r="B32" s="13"/>
      <c r="C32" s="62"/>
      <c r="D32" s="23"/>
      <c r="E32" s="165"/>
      <c r="F32" s="83"/>
      <c r="G32" s="47"/>
      <c r="H32" s="322"/>
    </row>
    <row r="33" spans="1:8" outlineLevel="2" x14ac:dyDescent="0.3">
      <c r="A33" s="18" t="s">
        <v>28</v>
      </c>
      <c r="B33" s="64"/>
      <c r="C33" s="62" t="s">
        <v>29</v>
      </c>
      <c r="D33" s="23"/>
      <c r="E33" s="165"/>
      <c r="F33" s="83"/>
      <c r="G33" s="47"/>
      <c r="H33" s="322"/>
    </row>
    <row r="34" spans="1:8" outlineLevel="2" x14ac:dyDescent="0.3">
      <c r="A34" s="64"/>
      <c r="B34" s="13"/>
      <c r="C34" s="62"/>
      <c r="D34" s="23"/>
      <c r="E34" s="165"/>
      <c r="F34" s="83"/>
      <c r="G34" s="47"/>
      <c r="H34" s="322"/>
    </row>
    <row r="35" spans="1:8" outlineLevel="2" x14ac:dyDescent="0.3">
      <c r="A35" s="64"/>
      <c r="B35" s="13" t="s">
        <v>30</v>
      </c>
      <c r="C35" s="62" t="s">
        <v>31</v>
      </c>
      <c r="D35" s="23"/>
      <c r="E35" s="165"/>
      <c r="F35" s="83"/>
      <c r="G35" s="47"/>
      <c r="H35" s="322"/>
    </row>
    <row r="36" spans="1:8" outlineLevel="2" x14ac:dyDescent="0.3">
      <c r="A36" s="64"/>
      <c r="B36" s="13"/>
      <c r="C36" s="62"/>
      <c r="D36" s="23"/>
      <c r="E36" s="165"/>
      <c r="F36" s="83"/>
      <c r="G36" s="47"/>
      <c r="H36" s="322"/>
    </row>
    <row r="37" spans="1:8" outlineLevel="2" x14ac:dyDescent="0.3">
      <c r="A37" s="64"/>
      <c r="B37" s="13"/>
      <c r="C37" s="15" t="s">
        <v>128</v>
      </c>
      <c r="D37" s="24" t="s">
        <v>163</v>
      </c>
      <c r="E37" s="165">
        <v>345</v>
      </c>
      <c r="F37" s="47"/>
      <c r="G37" s="47">
        <f>E37*F37</f>
        <v>0</v>
      </c>
      <c r="H37" s="322"/>
    </row>
    <row r="38" spans="1:8" outlineLevel="2" x14ac:dyDescent="0.3">
      <c r="A38" s="64"/>
      <c r="B38" s="13"/>
      <c r="C38" s="14" t="s">
        <v>113</v>
      </c>
      <c r="D38" s="23" t="s">
        <v>163</v>
      </c>
      <c r="E38" s="165">
        <v>237.64852164538297</v>
      </c>
      <c r="F38" s="47"/>
      <c r="G38" s="47">
        <f t="shared" si="0"/>
        <v>0</v>
      </c>
      <c r="H38" s="322"/>
    </row>
    <row r="39" spans="1:8" outlineLevel="2" x14ac:dyDescent="0.3">
      <c r="A39" s="64"/>
      <c r="B39" s="13"/>
      <c r="C39" s="14" t="s">
        <v>114</v>
      </c>
      <c r="D39" s="23" t="s">
        <v>163</v>
      </c>
      <c r="E39" s="165">
        <v>118</v>
      </c>
      <c r="F39" s="47"/>
      <c r="G39" s="47">
        <f t="shared" si="0"/>
        <v>0</v>
      </c>
      <c r="H39" s="322"/>
    </row>
    <row r="40" spans="1:8" outlineLevel="2" x14ac:dyDescent="0.3">
      <c r="A40" s="64"/>
      <c r="B40" s="13"/>
      <c r="C40" s="62"/>
      <c r="D40" s="23"/>
      <c r="E40" s="165"/>
      <c r="F40" s="83"/>
      <c r="G40" s="47"/>
      <c r="H40" s="322"/>
    </row>
    <row r="41" spans="1:8" outlineLevel="2" x14ac:dyDescent="0.3">
      <c r="A41" s="64"/>
      <c r="B41" s="13" t="s">
        <v>32</v>
      </c>
      <c r="C41" s="62" t="s">
        <v>180</v>
      </c>
      <c r="D41" s="23"/>
      <c r="E41" s="165"/>
      <c r="F41" s="83"/>
      <c r="G41" s="47"/>
      <c r="H41" s="322"/>
    </row>
    <row r="42" spans="1:8" outlineLevel="2" x14ac:dyDescent="0.3">
      <c r="A42" s="64"/>
      <c r="B42" s="13"/>
      <c r="C42" s="62"/>
      <c r="D42" s="23"/>
      <c r="E42" s="165"/>
      <c r="F42" s="83"/>
      <c r="G42" s="47"/>
      <c r="H42" s="267"/>
    </row>
    <row r="43" spans="1:8" outlineLevel="2" x14ac:dyDescent="0.3">
      <c r="A43" s="64"/>
      <c r="B43" s="13"/>
      <c r="C43" s="15" t="s">
        <v>266</v>
      </c>
      <c r="D43" s="23" t="s">
        <v>163</v>
      </c>
      <c r="E43" s="165">
        <v>18</v>
      </c>
      <c r="F43" s="47"/>
      <c r="G43" s="47">
        <f t="shared" si="0"/>
        <v>0</v>
      </c>
      <c r="H43" s="322"/>
    </row>
    <row r="44" spans="1:8" outlineLevel="2" x14ac:dyDescent="0.3">
      <c r="A44" s="64"/>
      <c r="B44" s="13"/>
      <c r="C44" s="15" t="s">
        <v>267</v>
      </c>
      <c r="D44" s="23" t="s">
        <v>163</v>
      </c>
      <c r="E44" s="165">
        <v>12</v>
      </c>
      <c r="F44" s="47"/>
      <c r="G44" s="47">
        <f t="shared" si="0"/>
        <v>0</v>
      </c>
      <c r="H44" s="322"/>
    </row>
    <row r="45" spans="1:8" ht="15" outlineLevel="2" x14ac:dyDescent="0.3">
      <c r="A45" s="64"/>
      <c r="B45" s="13"/>
      <c r="C45" s="15" t="s">
        <v>268</v>
      </c>
      <c r="D45" s="23" t="s">
        <v>163</v>
      </c>
      <c r="E45" s="165">
        <v>23</v>
      </c>
      <c r="F45" s="47"/>
      <c r="G45" s="47">
        <f t="shared" si="0"/>
        <v>0</v>
      </c>
      <c r="H45" s="322"/>
    </row>
    <row r="46" spans="1:8" outlineLevel="2" x14ac:dyDescent="0.3">
      <c r="A46" s="64"/>
      <c r="B46" s="13"/>
      <c r="C46" s="15" t="s">
        <v>269</v>
      </c>
      <c r="D46" s="23" t="s">
        <v>163</v>
      </c>
      <c r="E46" s="165">
        <v>11</v>
      </c>
      <c r="F46" s="47"/>
      <c r="G46" s="47">
        <f t="shared" si="0"/>
        <v>0</v>
      </c>
      <c r="H46" s="322"/>
    </row>
    <row r="47" spans="1:8" outlineLevel="2" x14ac:dyDescent="0.3">
      <c r="A47" s="64"/>
      <c r="B47" s="13"/>
      <c r="C47" s="62" t="s">
        <v>181</v>
      </c>
      <c r="D47" s="23"/>
      <c r="E47" s="165"/>
      <c r="F47" s="83"/>
      <c r="G47" s="47"/>
      <c r="H47" s="322"/>
    </row>
    <row r="48" spans="1:8" outlineLevel="2" x14ac:dyDescent="0.3">
      <c r="A48" s="64"/>
      <c r="B48" s="13"/>
      <c r="C48" s="14" t="s">
        <v>177</v>
      </c>
      <c r="D48" s="24" t="s">
        <v>163</v>
      </c>
      <c r="E48" s="165">
        <v>3</v>
      </c>
      <c r="F48" s="47"/>
      <c r="G48" s="47">
        <f>E48*F48</f>
        <v>0</v>
      </c>
      <c r="H48" s="322"/>
    </row>
    <row r="49" spans="1:8" outlineLevel="2" x14ac:dyDescent="0.3">
      <c r="A49" s="64"/>
      <c r="B49" s="13"/>
      <c r="C49" s="14" t="s">
        <v>178</v>
      </c>
      <c r="D49" s="23" t="s">
        <v>163</v>
      </c>
      <c r="E49" s="165">
        <v>58</v>
      </c>
      <c r="F49" s="47"/>
      <c r="G49" s="47">
        <f t="shared" si="0"/>
        <v>0</v>
      </c>
      <c r="H49" s="322"/>
    </row>
    <row r="50" spans="1:8" outlineLevel="2" x14ac:dyDescent="0.3">
      <c r="A50" s="64"/>
      <c r="B50" s="13"/>
      <c r="C50" s="14" t="s">
        <v>179</v>
      </c>
      <c r="D50" s="23" t="s">
        <v>163</v>
      </c>
      <c r="E50" s="165">
        <v>24</v>
      </c>
      <c r="F50" s="47"/>
      <c r="G50" s="47">
        <f t="shared" si="0"/>
        <v>0</v>
      </c>
      <c r="H50" s="322"/>
    </row>
    <row r="51" spans="1:8" outlineLevel="2" x14ac:dyDescent="0.3">
      <c r="A51" s="64"/>
      <c r="B51" s="13"/>
      <c r="C51" s="62"/>
      <c r="D51" s="23"/>
      <c r="E51" s="165"/>
      <c r="F51" s="83"/>
      <c r="G51" s="47"/>
      <c r="H51" s="322"/>
    </row>
    <row r="52" spans="1:8" outlineLevel="2" x14ac:dyDescent="0.3">
      <c r="A52" s="64"/>
      <c r="B52" s="13" t="s">
        <v>33</v>
      </c>
      <c r="C52" s="62" t="s">
        <v>182</v>
      </c>
      <c r="D52" s="23"/>
      <c r="E52" s="165"/>
      <c r="F52" s="83"/>
      <c r="G52" s="47"/>
      <c r="H52" s="322"/>
    </row>
    <row r="53" spans="1:8" outlineLevel="2" x14ac:dyDescent="0.3">
      <c r="A53" s="64"/>
      <c r="B53" s="13"/>
      <c r="C53" s="62"/>
      <c r="D53" s="23"/>
      <c r="E53" s="165"/>
      <c r="F53" s="83"/>
      <c r="G53" s="47"/>
      <c r="H53" s="322"/>
    </row>
    <row r="54" spans="1:8" outlineLevel="2" x14ac:dyDescent="0.3">
      <c r="A54" s="64"/>
      <c r="B54" s="13"/>
      <c r="C54" s="15" t="s">
        <v>270</v>
      </c>
      <c r="D54" s="23" t="s">
        <v>164</v>
      </c>
      <c r="E54" s="165">
        <v>220</v>
      </c>
      <c r="F54" s="47"/>
      <c r="G54" s="47">
        <f>E54*F54</f>
        <v>0</v>
      </c>
      <c r="H54" s="322"/>
    </row>
    <row r="55" spans="1:8" outlineLevel="2" x14ac:dyDescent="0.3">
      <c r="A55" s="64"/>
      <c r="B55" s="13"/>
      <c r="C55" s="14" t="s">
        <v>115</v>
      </c>
      <c r="D55" s="23" t="s">
        <v>164</v>
      </c>
      <c r="E55" s="159">
        <v>24</v>
      </c>
      <c r="F55" s="135"/>
      <c r="G55" s="47">
        <f>E55*F55</f>
        <v>0</v>
      </c>
      <c r="H55" s="322"/>
    </row>
    <row r="56" spans="1:8" outlineLevel="2" x14ac:dyDescent="0.3">
      <c r="A56" s="64"/>
      <c r="B56" s="13"/>
      <c r="C56" s="62"/>
      <c r="D56" s="23"/>
      <c r="E56" s="165"/>
      <c r="F56" s="83"/>
      <c r="G56" s="47"/>
      <c r="H56" s="322"/>
    </row>
    <row r="57" spans="1:8" outlineLevel="2" x14ac:dyDescent="0.3">
      <c r="A57" s="64"/>
      <c r="B57" s="13"/>
      <c r="C57" s="301"/>
      <c r="D57" s="134"/>
      <c r="E57"/>
      <c r="F57"/>
      <c r="G57"/>
      <c r="H57" s="267"/>
    </row>
    <row r="58" spans="1:8" outlineLevel="2" x14ac:dyDescent="0.3">
      <c r="A58" s="64"/>
      <c r="B58" s="13" t="s">
        <v>34</v>
      </c>
      <c r="C58" s="62" t="s">
        <v>35</v>
      </c>
      <c r="D58" s="23"/>
      <c r="E58" s="165"/>
      <c r="F58" s="83"/>
      <c r="G58" s="47"/>
      <c r="H58" s="322"/>
    </row>
    <row r="59" spans="1:8" outlineLevel="2" x14ac:dyDescent="0.3">
      <c r="A59" s="64"/>
      <c r="B59" s="13"/>
      <c r="C59" s="14" t="s">
        <v>116</v>
      </c>
      <c r="D59" s="23" t="s">
        <v>23</v>
      </c>
      <c r="E59" s="165">
        <v>1</v>
      </c>
      <c r="F59" s="47">
        <v>5000</v>
      </c>
      <c r="G59" s="47">
        <f t="shared" si="0"/>
        <v>5000</v>
      </c>
      <c r="H59" s="322"/>
    </row>
    <row r="60" spans="1:8" outlineLevel="2" x14ac:dyDescent="0.3">
      <c r="A60" s="64"/>
      <c r="B60" s="13"/>
      <c r="C60" s="14" t="s">
        <v>117</v>
      </c>
      <c r="D60" s="23" t="s">
        <v>131</v>
      </c>
      <c r="E60" s="169">
        <f>G59</f>
        <v>5000</v>
      </c>
      <c r="F60" s="302"/>
      <c r="G60" s="47">
        <f t="shared" si="0"/>
        <v>0</v>
      </c>
      <c r="H60" s="322"/>
    </row>
    <row r="61" spans="1:8" outlineLevel="2" x14ac:dyDescent="0.3">
      <c r="A61" s="64"/>
      <c r="B61" s="13"/>
      <c r="C61" s="14"/>
      <c r="D61" s="23"/>
      <c r="E61" s="165"/>
      <c r="F61" s="83"/>
      <c r="G61" s="19"/>
      <c r="H61" s="322"/>
    </row>
    <row r="62" spans="1:8" outlineLevel="2" x14ac:dyDescent="0.3">
      <c r="A62" s="66" t="s">
        <v>309</v>
      </c>
      <c r="B62" s="13"/>
      <c r="C62" s="62" t="s">
        <v>25</v>
      </c>
      <c r="D62" s="23"/>
      <c r="E62" s="165"/>
      <c r="F62" s="83"/>
      <c r="G62" s="19"/>
      <c r="H62" s="267"/>
    </row>
    <row r="63" spans="1:8" outlineLevel="2" x14ac:dyDescent="0.3">
      <c r="A63" s="64"/>
      <c r="B63" s="13"/>
      <c r="C63" s="15" t="s">
        <v>250</v>
      </c>
      <c r="D63" s="7" t="s">
        <v>252</v>
      </c>
      <c r="E63" s="165">
        <v>1</v>
      </c>
      <c r="F63" s="83">
        <v>450000</v>
      </c>
      <c r="G63" s="19">
        <f t="shared" ref="G63:G64" si="1">E63*F63</f>
        <v>450000</v>
      </c>
      <c r="H63" s="322"/>
    </row>
    <row r="64" spans="1:8" outlineLevel="2" x14ac:dyDescent="0.3">
      <c r="A64" s="64"/>
      <c r="B64" s="13"/>
      <c r="C64" s="15" t="s">
        <v>310</v>
      </c>
      <c r="D64" s="23" t="s">
        <v>131</v>
      </c>
      <c r="E64" s="165">
        <f>G63</f>
        <v>450000</v>
      </c>
      <c r="F64" s="247"/>
      <c r="G64" s="19">
        <f t="shared" si="1"/>
        <v>0</v>
      </c>
      <c r="H64" s="322"/>
    </row>
    <row r="65" spans="1:8" outlineLevel="2" x14ac:dyDescent="0.3">
      <c r="A65" s="64"/>
      <c r="B65" s="13"/>
      <c r="C65" s="14"/>
      <c r="D65" s="23"/>
      <c r="E65" s="165"/>
      <c r="F65" s="83"/>
      <c r="G65" s="19"/>
      <c r="H65" s="322"/>
    </row>
    <row r="66" spans="1:8" outlineLevel="2" x14ac:dyDescent="0.3">
      <c r="A66" s="64"/>
      <c r="B66" s="13"/>
      <c r="C66" s="15" t="s">
        <v>251</v>
      </c>
      <c r="D66" s="7" t="s">
        <v>252</v>
      </c>
      <c r="E66" s="165">
        <v>1</v>
      </c>
      <c r="F66" s="83">
        <v>450000</v>
      </c>
      <c r="G66" s="19">
        <f t="shared" ref="G66:G67" si="2">E66*F66</f>
        <v>450000</v>
      </c>
      <c r="H66" s="322"/>
    </row>
    <row r="67" spans="1:8" outlineLevel="2" x14ac:dyDescent="0.3">
      <c r="A67" s="64"/>
      <c r="B67" s="13"/>
      <c r="C67" s="2" t="s">
        <v>311</v>
      </c>
      <c r="D67" s="23" t="s">
        <v>131</v>
      </c>
      <c r="E67" s="165">
        <f>G66</f>
        <v>450000</v>
      </c>
      <c r="F67" s="247"/>
      <c r="G67" s="19">
        <f t="shared" si="2"/>
        <v>0</v>
      </c>
      <c r="H67" s="322"/>
    </row>
    <row r="68" spans="1:8" outlineLevel="2" x14ac:dyDescent="0.3">
      <c r="A68" s="64"/>
      <c r="B68" s="13"/>
      <c r="C68" s="14"/>
      <c r="D68" s="23"/>
      <c r="E68" s="165"/>
      <c r="F68" s="83"/>
      <c r="G68" s="19"/>
      <c r="H68" s="322"/>
    </row>
    <row r="69" spans="1:8" outlineLevel="2" x14ac:dyDescent="0.3">
      <c r="A69" s="64" t="s">
        <v>308</v>
      </c>
      <c r="B69" s="13"/>
      <c r="C69" s="62" t="s">
        <v>253</v>
      </c>
      <c r="D69" s="23"/>
      <c r="E69" s="165"/>
      <c r="F69" s="83"/>
      <c r="G69" s="19"/>
      <c r="H69" s="322"/>
    </row>
    <row r="70" spans="1:8" outlineLevel="2" x14ac:dyDescent="0.3">
      <c r="A70" s="64"/>
      <c r="B70" s="13"/>
      <c r="C70" s="15" t="s">
        <v>254</v>
      </c>
      <c r="D70" s="7" t="s">
        <v>252</v>
      </c>
      <c r="E70" s="165">
        <v>1</v>
      </c>
      <c r="F70" s="83">
        <v>50000</v>
      </c>
      <c r="G70" s="19">
        <f t="shared" ref="G70" si="3">E70*F70</f>
        <v>50000</v>
      </c>
      <c r="H70" s="322"/>
    </row>
    <row r="71" spans="1:8" outlineLevel="2" x14ac:dyDescent="0.3">
      <c r="A71" s="64"/>
      <c r="B71" s="13"/>
      <c r="C71" s="15" t="s">
        <v>312</v>
      </c>
      <c r="D71" s="23" t="s">
        <v>131</v>
      </c>
      <c r="E71" s="165">
        <f>G70</f>
        <v>50000</v>
      </c>
      <c r="F71" s="247"/>
      <c r="G71" s="19">
        <f>E71*F71</f>
        <v>0</v>
      </c>
      <c r="H71" s="322"/>
    </row>
    <row r="72" spans="1:8" outlineLevel="2" x14ac:dyDescent="0.3">
      <c r="A72" s="64"/>
      <c r="B72" s="13"/>
      <c r="C72" s="14"/>
      <c r="D72" s="23"/>
      <c r="E72" s="165"/>
      <c r="F72" s="83"/>
      <c r="G72" s="19"/>
      <c r="H72" s="322"/>
    </row>
    <row r="73" spans="1:8" outlineLevel="2" x14ac:dyDescent="0.3">
      <c r="A73" s="64" t="s">
        <v>317</v>
      </c>
      <c r="B73" s="13"/>
      <c r="C73" s="62" t="s">
        <v>255</v>
      </c>
      <c r="D73" s="23"/>
      <c r="E73" s="165"/>
      <c r="F73" s="83"/>
      <c r="G73" s="19"/>
      <c r="H73" s="322"/>
    </row>
    <row r="74" spans="1:8" outlineLevel="2" x14ac:dyDescent="0.3">
      <c r="A74" s="64"/>
      <c r="B74" s="13"/>
      <c r="C74" s="15" t="s">
        <v>256</v>
      </c>
      <c r="D74" s="7" t="s">
        <v>252</v>
      </c>
      <c r="E74" s="165">
        <v>1</v>
      </c>
      <c r="F74" s="83">
        <v>100000</v>
      </c>
      <c r="G74" s="19">
        <f t="shared" ref="G74:G75" si="4">E74*F74</f>
        <v>100000</v>
      </c>
      <c r="H74" s="322"/>
    </row>
    <row r="75" spans="1:8" outlineLevel="2" x14ac:dyDescent="0.3">
      <c r="A75" s="64"/>
      <c r="B75" s="13"/>
      <c r="C75" s="15" t="s">
        <v>313</v>
      </c>
      <c r="D75" s="23" t="s">
        <v>131</v>
      </c>
      <c r="E75" s="165">
        <f>G74</f>
        <v>100000</v>
      </c>
      <c r="F75" s="247">
        <v>0.1</v>
      </c>
      <c r="G75" s="19">
        <f t="shared" si="4"/>
        <v>10000</v>
      </c>
      <c r="H75" s="322"/>
    </row>
    <row r="76" spans="1:8" outlineLevel="2" x14ac:dyDescent="0.3">
      <c r="A76" s="64"/>
      <c r="B76" s="13"/>
      <c r="C76" s="15"/>
      <c r="D76" s="23"/>
      <c r="E76" s="165"/>
      <c r="F76" s="247"/>
      <c r="G76" s="19"/>
      <c r="H76" s="322"/>
    </row>
    <row r="77" spans="1:8" outlineLevel="2" x14ac:dyDescent="0.3">
      <c r="A77" s="64" t="s">
        <v>318</v>
      </c>
      <c r="B77" s="13"/>
      <c r="C77" s="62" t="s">
        <v>257</v>
      </c>
      <c r="D77" s="23"/>
      <c r="E77" s="165"/>
      <c r="F77" s="247"/>
      <c r="G77" s="19"/>
      <c r="H77" s="322"/>
    </row>
    <row r="78" spans="1:8" outlineLevel="2" x14ac:dyDescent="0.3">
      <c r="A78" s="64"/>
      <c r="B78" s="13"/>
      <c r="C78" s="15" t="s">
        <v>259</v>
      </c>
      <c r="D78" s="7" t="s">
        <v>252</v>
      </c>
      <c r="E78" s="165">
        <v>1</v>
      </c>
      <c r="F78" s="248">
        <v>100000</v>
      </c>
      <c r="G78" s="19">
        <f t="shared" ref="G78:G79" si="5">E78*F78</f>
        <v>100000</v>
      </c>
      <c r="H78" s="322"/>
    </row>
    <row r="79" spans="1:8" outlineLevel="2" x14ac:dyDescent="0.3">
      <c r="A79" s="64"/>
      <c r="B79" s="13"/>
      <c r="C79" s="15" t="s">
        <v>314</v>
      </c>
      <c r="D79" s="23" t="s">
        <v>131</v>
      </c>
      <c r="E79" s="165">
        <f>G78</f>
        <v>100000</v>
      </c>
      <c r="F79" s="247"/>
      <c r="G79" s="19">
        <f t="shared" si="5"/>
        <v>0</v>
      </c>
      <c r="H79" s="322"/>
    </row>
    <row r="80" spans="1:8" outlineLevel="2" x14ac:dyDescent="0.3">
      <c r="A80" s="64"/>
      <c r="B80" s="13"/>
      <c r="C80" s="14"/>
      <c r="D80" s="23"/>
      <c r="E80" s="165"/>
      <c r="F80" s="83"/>
      <c r="G80" s="19"/>
      <c r="H80" s="322"/>
    </row>
    <row r="81" spans="1:9" outlineLevel="2" x14ac:dyDescent="0.3">
      <c r="A81" s="64" t="s">
        <v>319</v>
      </c>
      <c r="B81" s="13"/>
      <c r="C81" s="62" t="s">
        <v>258</v>
      </c>
      <c r="D81" s="23"/>
      <c r="E81" s="165"/>
      <c r="F81" s="83"/>
      <c r="G81" s="19"/>
      <c r="H81" s="322"/>
    </row>
    <row r="82" spans="1:9" outlineLevel="2" x14ac:dyDescent="0.3">
      <c r="A82" s="64"/>
      <c r="B82" s="13"/>
      <c r="C82" s="15" t="s">
        <v>260</v>
      </c>
      <c r="D82" s="7" t="s">
        <v>252</v>
      </c>
      <c r="E82" s="165">
        <v>1</v>
      </c>
      <c r="F82" s="83">
        <v>400000</v>
      </c>
      <c r="G82" s="19">
        <f t="shared" ref="G82:G83" si="6">E82*F82</f>
        <v>400000</v>
      </c>
      <c r="H82" s="322"/>
    </row>
    <row r="83" spans="1:9" outlineLevel="2" x14ac:dyDescent="0.3">
      <c r="A83" s="64"/>
      <c r="B83" s="13"/>
      <c r="C83" s="15" t="s">
        <v>315</v>
      </c>
      <c r="D83" s="23" t="s">
        <v>131</v>
      </c>
      <c r="E83" s="165">
        <f>G82</f>
        <v>400000</v>
      </c>
      <c r="F83" s="247"/>
      <c r="G83" s="19">
        <f t="shared" si="6"/>
        <v>0</v>
      </c>
      <c r="H83" s="322"/>
    </row>
    <row r="84" spans="1:9" outlineLevel="2" x14ac:dyDescent="0.3">
      <c r="A84" s="64"/>
      <c r="B84" s="13"/>
      <c r="C84" s="15"/>
      <c r="D84" s="23"/>
      <c r="E84" s="165"/>
      <c r="F84" s="247"/>
      <c r="G84" s="19"/>
      <c r="H84" s="322"/>
    </row>
    <row r="85" spans="1:9" outlineLevel="2" x14ac:dyDescent="0.3">
      <c r="A85" s="64" t="s">
        <v>320</v>
      </c>
      <c r="B85" s="13"/>
      <c r="C85" s="15" t="s">
        <v>261</v>
      </c>
      <c r="D85" s="7" t="s">
        <v>252</v>
      </c>
      <c r="E85" s="165">
        <v>1</v>
      </c>
      <c r="F85" s="248">
        <v>200000</v>
      </c>
      <c r="G85" s="19">
        <f t="shared" ref="G85" si="7">E85*F85</f>
        <v>200000</v>
      </c>
      <c r="H85" s="322"/>
    </row>
    <row r="86" spans="1:9" outlineLevel="2" x14ac:dyDescent="0.3">
      <c r="A86" s="64"/>
      <c r="B86" s="13"/>
      <c r="C86" s="15" t="s">
        <v>262</v>
      </c>
      <c r="D86" s="23" t="s">
        <v>131</v>
      </c>
      <c r="E86" s="165">
        <f>G85</f>
        <v>200000</v>
      </c>
      <c r="F86" s="247"/>
      <c r="G86" s="19">
        <f>E86*F86</f>
        <v>0</v>
      </c>
      <c r="H86" s="322"/>
    </row>
    <row r="87" spans="1:9" outlineLevel="2" x14ac:dyDescent="0.3">
      <c r="A87" s="64"/>
      <c r="B87" s="13"/>
      <c r="C87" s="15" t="s">
        <v>316</v>
      </c>
      <c r="D87" s="23"/>
      <c r="E87" s="165"/>
      <c r="F87" s="83"/>
      <c r="G87" s="19"/>
      <c r="H87" s="322"/>
    </row>
    <row r="88" spans="1:9" ht="13.5" outlineLevel="2" thickBot="1" x14ac:dyDescent="0.35">
      <c r="A88" s="64"/>
      <c r="B88" s="13"/>
      <c r="C88" s="62"/>
      <c r="D88" s="23"/>
      <c r="E88" s="165"/>
      <c r="F88" s="83"/>
      <c r="G88" s="19"/>
      <c r="H88" s="322"/>
    </row>
    <row r="89" spans="1:9" ht="13.5" outlineLevel="2" thickBot="1" x14ac:dyDescent="0.35">
      <c r="A89" s="29" t="s">
        <v>162</v>
      </c>
      <c r="B89" s="30"/>
      <c r="C89" s="31"/>
      <c r="D89" s="32"/>
      <c r="E89" s="166"/>
      <c r="F89" s="84"/>
      <c r="G89" s="54">
        <f>SUM(G10:G88)</f>
        <v>1765000</v>
      </c>
      <c r="H89" s="339"/>
    </row>
    <row r="90" spans="1:9" s="2" customFormat="1" outlineLevel="1" x14ac:dyDescent="0.25">
      <c r="A90" s="73" t="s">
        <v>125</v>
      </c>
      <c r="B90" s="42" t="s">
        <v>126</v>
      </c>
      <c r="C90" s="65"/>
      <c r="D90" s="16"/>
      <c r="E90" s="167"/>
      <c r="F90" s="85"/>
      <c r="G90" s="48"/>
      <c r="H90" s="321"/>
    </row>
    <row r="91" spans="1:9" s="2" customFormat="1" outlineLevel="2" x14ac:dyDescent="0.25">
      <c r="A91" s="10"/>
      <c r="B91" s="17"/>
      <c r="C91" s="77"/>
      <c r="D91" s="22"/>
      <c r="E91" s="168"/>
      <c r="F91" s="86"/>
      <c r="G91" s="49"/>
      <c r="H91" s="321"/>
    </row>
    <row r="92" spans="1:9" outlineLevel="2" x14ac:dyDescent="0.3">
      <c r="A92" s="18" t="s">
        <v>36</v>
      </c>
      <c r="B92" s="64"/>
      <c r="C92" s="62" t="s">
        <v>37</v>
      </c>
      <c r="D92" s="23"/>
      <c r="E92" s="165"/>
      <c r="F92" s="83"/>
      <c r="G92" s="19"/>
      <c r="H92" s="322"/>
    </row>
    <row r="93" spans="1:9" outlineLevel="2" x14ac:dyDescent="0.3">
      <c r="A93" s="64"/>
      <c r="B93" s="13" t="s">
        <v>38</v>
      </c>
      <c r="C93" s="14" t="s">
        <v>39</v>
      </c>
      <c r="D93" s="23" t="s">
        <v>14</v>
      </c>
      <c r="E93" s="171">
        <v>1</v>
      </c>
      <c r="F93" s="83"/>
      <c r="G93" s="19">
        <f>E93*F93</f>
        <v>0</v>
      </c>
      <c r="H93" s="322"/>
      <c r="I93" s="154"/>
    </row>
    <row r="94" spans="1:9" outlineLevel="2" x14ac:dyDescent="0.3">
      <c r="A94" s="64"/>
      <c r="B94" s="13" t="s">
        <v>40</v>
      </c>
      <c r="C94" s="182" t="s">
        <v>41</v>
      </c>
      <c r="D94" s="299" t="s">
        <v>14</v>
      </c>
      <c r="E94" s="158">
        <v>1</v>
      </c>
      <c r="F94" s="83"/>
      <c r="G94" s="136">
        <f>E94*F94</f>
        <v>0</v>
      </c>
      <c r="H94" s="322"/>
    </row>
    <row r="95" spans="1:9" outlineLevel="2" x14ac:dyDescent="0.3">
      <c r="A95" s="64"/>
      <c r="B95" s="13" t="s">
        <v>42</v>
      </c>
      <c r="C95" s="14" t="s">
        <v>43</v>
      </c>
      <c r="D95" s="23" t="s">
        <v>9</v>
      </c>
      <c r="E95" s="171">
        <v>36</v>
      </c>
      <c r="F95" s="83"/>
      <c r="G95" s="19">
        <f>E95*F95</f>
        <v>0</v>
      </c>
      <c r="H95" s="322"/>
    </row>
    <row r="96" spans="1:9" outlineLevel="2" x14ac:dyDescent="0.3">
      <c r="A96" s="64"/>
      <c r="B96" s="13"/>
      <c r="C96" s="62"/>
      <c r="D96" s="23"/>
      <c r="E96" s="171"/>
      <c r="F96" s="83"/>
      <c r="G96" s="19"/>
      <c r="H96" s="322"/>
    </row>
    <row r="97" spans="1:14" ht="15" outlineLevel="2" x14ac:dyDescent="0.3">
      <c r="A97" s="18" t="s">
        <v>44</v>
      </c>
      <c r="B97" s="64"/>
      <c r="C97" s="62" t="s">
        <v>45</v>
      </c>
      <c r="D97" s="24" t="s">
        <v>134</v>
      </c>
      <c r="E97" s="171">
        <v>28.487355600000001</v>
      </c>
      <c r="F97" s="83"/>
      <c r="G97" s="19">
        <f>E97*F97</f>
        <v>0</v>
      </c>
      <c r="H97" s="322"/>
    </row>
    <row r="98" spans="1:14" ht="13.5" outlineLevel="2" thickBot="1" x14ac:dyDescent="0.35">
      <c r="A98" s="64"/>
      <c r="B98" s="13"/>
      <c r="C98" s="62"/>
      <c r="D98" s="23"/>
      <c r="E98" s="165"/>
      <c r="F98" s="83"/>
      <c r="G98" s="19"/>
      <c r="H98" s="267" t="s">
        <v>278</v>
      </c>
    </row>
    <row r="99" spans="1:14" ht="13.5" outlineLevel="2" thickBot="1" x14ac:dyDescent="0.35">
      <c r="A99" s="29" t="s">
        <v>162</v>
      </c>
      <c r="B99" s="30"/>
      <c r="C99" s="31"/>
      <c r="D99" s="32"/>
      <c r="E99" s="166"/>
      <c r="F99" s="84"/>
      <c r="G99" s="54">
        <f>SUM(G93:G98)</f>
        <v>0</v>
      </c>
      <c r="H99" s="339"/>
    </row>
    <row r="100" spans="1:14" s="2" customFormat="1" outlineLevel="1" x14ac:dyDescent="0.25">
      <c r="A100" s="73" t="s">
        <v>127</v>
      </c>
      <c r="B100" s="42" t="s">
        <v>139</v>
      </c>
      <c r="C100" s="65"/>
      <c r="D100" s="16"/>
      <c r="E100" s="167"/>
      <c r="F100" s="85"/>
      <c r="G100" s="48"/>
      <c r="H100" s="266" t="s">
        <v>278</v>
      </c>
    </row>
    <row r="101" spans="1:14" s="2" customFormat="1" outlineLevel="1" x14ac:dyDescent="0.25">
      <c r="A101" s="73" t="s">
        <v>140</v>
      </c>
      <c r="B101" s="42" t="s">
        <v>141</v>
      </c>
      <c r="C101" s="65"/>
      <c r="D101" s="16"/>
      <c r="E101" s="167"/>
      <c r="F101" s="85"/>
      <c r="G101" s="48"/>
      <c r="H101" s="321"/>
    </row>
    <row r="102" spans="1:14" outlineLevel="2" x14ac:dyDescent="0.3">
      <c r="A102" s="64"/>
      <c r="B102" s="13"/>
      <c r="C102" s="62"/>
      <c r="D102" s="23"/>
      <c r="E102" s="165"/>
      <c r="F102" s="83"/>
      <c r="G102" s="19"/>
      <c r="H102" s="157"/>
    </row>
    <row r="103" spans="1:14" outlineLevel="2" x14ac:dyDescent="0.3">
      <c r="A103" s="18" t="s">
        <v>46</v>
      </c>
      <c r="B103" s="64"/>
      <c r="C103" s="62" t="s">
        <v>47</v>
      </c>
      <c r="D103" s="23"/>
      <c r="E103" s="165"/>
      <c r="F103" s="83"/>
      <c r="G103" s="19"/>
      <c r="H103" s="322"/>
    </row>
    <row r="104" spans="1:14" outlineLevel="2" x14ac:dyDescent="0.3">
      <c r="A104" s="64"/>
      <c r="B104" s="13"/>
      <c r="C104" s="62"/>
      <c r="D104" s="23"/>
      <c r="E104" s="165"/>
      <c r="F104" s="83"/>
      <c r="G104" s="19"/>
      <c r="H104" s="322"/>
    </row>
    <row r="105" spans="1:14" outlineLevel="2" x14ac:dyDescent="0.3">
      <c r="A105" s="64"/>
      <c r="B105" s="13" t="s">
        <v>48</v>
      </c>
      <c r="C105" s="62" t="s">
        <v>49</v>
      </c>
      <c r="D105" s="23"/>
      <c r="E105" s="165"/>
      <c r="F105" s="83"/>
      <c r="G105" s="19"/>
      <c r="H105" s="322"/>
    </row>
    <row r="106" spans="1:14" ht="15" outlineLevel="2" x14ac:dyDescent="0.3">
      <c r="A106" s="64"/>
      <c r="B106" s="13"/>
      <c r="C106" s="14" t="s">
        <v>118</v>
      </c>
      <c r="D106" s="24" t="s">
        <v>168</v>
      </c>
      <c r="E106" s="165">
        <v>110209.73047922627</v>
      </c>
      <c r="F106" s="83"/>
      <c r="G106" s="19">
        <f>E106*F106</f>
        <v>0</v>
      </c>
      <c r="H106" s="322"/>
      <c r="N106" s="154"/>
    </row>
    <row r="107" spans="1:14" ht="14.5" outlineLevel="2" x14ac:dyDescent="0.3">
      <c r="A107" s="64"/>
      <c r="B107" s="13"/>
      <c r="C107" s="140" t="s">
        <v>209</v>
      </c>
      <c r="D107" s="4" t="s">
        <v>168</v>
      </c>
      <c r="E107" s="175">
        <v>60000</v>
      </c>
      <c r="F107" s="83"/>
      <c r="G107" s="155">
        <f>E107*F107</f>
        <v>0</v>
      </c>
      <c r="H107" s="322"/>
      <c r="N107" s="154"/>
    </row>
    <row r="108" spans="1:14" ht="13.5" outlineLevel="2" thickBot="1" x14ac:dyDescent="0.35">
      <c r="A108" s="295"/>
      <c r="C108" s="296"/>
      <c r="G108" s="297"/>
      <c r="H108" s="267"/>
    </row>
    <row r="109" spans="1:14" ht="13.5" outlineLevel="2" thickBot="1" x14ac:dyDescent="0.35">
      <c r="A109" s="26" t="s">
        <v>162</v>
      </c>
      <c r="B109" s="27"/>
      <c r="C109" s="28"/>
      <c r="D109" s="33"/>
      <c r="E109" s="170"/>
      <c r="F109" s="87"/>
      <c r="G109" s="54">
        <f>SUM(G102:G107)</f>
        <v>0</v>
      </c>
      <c r="H109" s="339"/>
      <c r="N109" s="154"/>
    </row>
    <row r="110" spans="1:14" s="2" customFormat="1" outlineLevel="1" x14ac:dyDescent="0.25">
      <c r="A110" s="73" t="s">
        <v>143</v>
      </c>
      <c r="B110" s="42" t="s">
        <v>142</v>
      </c>
      <c r="C110" s="65"/>
      <c r="D110" s="16"/>
      <c r="E110" s="167"/>
      <c r="F110" s="85"/>
      <c r="G110" s="48"/>
      <c r="H110" s="321"/>
    </row>
    <row r="111" spans="1:14" outlineLevel="2" x14ac:dyDescent="0.3">
      <c r="A111" s="64"/>
      <c r="B111" s="13"/>
      <c r="C111" s="62"/>
      <c r="D111" s="23"/>
      <c r="E111" s="165"/>
      <c r="F111" s="83"/>
      <c r="G111" s="19"/>
      <c r="H111" s="267"/>
    </row>
    <row r="112" spans="1:14" outlineLevel="2" x14ac:dyDescent="0.3">
      <c r="A112" s="18" t="s">
        <v>60</v>
      </c>
      <c r="B112" s="64"/>
      <c r="C112" s="62" t="s">
        <v>61</v>
      </c>
      <c r="D112" s="23"/>
      <c r="E112" s="165"/>
      <c r="F112" s="83"/>
      <c r="G112" s="19"/>
      <c r="H112" s="322"/>
      <c r="N112" s="154"/>
    </row>
    <row r="113" spans="1:14" outlineLevel="2" x14ac:dyDescent="0.3">
      <c r="A113" s="64"/>
      <c r="B113" s="13"/>
      <c r="C113" s="62"/>
      <c r="D113" s="23"/>
      <c r="E113" s="165"/>
      <c r="F113" s="83"/>
      <c r="G113" s="19"/>
      <c r="H113" s="267"/>
    </row>
    <row r="114" spans="1:14" outlineLevel="2" x14ac:dyDescent="0.3">
      <c r="A114" s="64"/>
      <c r="B114" s="13" t="s">
        <v>62</v>
      </c>
      <c r="C114" s="14" t="s">
        <v>63</v>
      </c>
      <c r="D114" s="23" t="s">
        <v>130</v>
      </c>
      <c r="E114" s="165">
        <v>2.5017418414546841</v>
      </c>
      <c r="F114" s="83"/>
      <c r="G114" s="19">
        <f t="shared" ref="G114:G120" si="8">E114*F114</f>
        <v>0</v>
      </c>
      <c r="H114" s="322"/>
      <c r="N114" s="154"/>
    </row>
    <row r="115" spans="1:14" outlineLevel="2" x14ac:dyDescent="0.3">
      <c r="A115" s="64"/>
      <c r="B115" s="13"/>
      <c r="C115" s="62"/>
      <c r="D115" s="23"/>
      <c r="E115" s="165"/>
      <c r="F115" s="83"/>
      <c r="G115" s="19"/>
      <c r="H115" s="267"/>
    </row>
    <row r="116" spans="1:14" ht="26" outlineLevel="2" x14ac:dyDescent="0.3">
      <c r="A116" s="18" t="s">
        <v>64</v>
      </c>
      <c r="B116" s="64"/>
      <c r="C116" s="62" t="s">
        <v>65</v>
      </c>
      <c r="D116" s="23"/>
      <c r="E116" s="165"/>
      <c r="F116" s="83"/>
      <c r="G116" s="19"/>
      <c r="H116" s="322"/>
      <c r="N116" s="154"/>
    </row>
    <row r="117" spans="1:14" outlineLevel="2" x14ac:dyDescent="0.3">
      <c r="A117" s="18"/>
      <c r="B117" s="64"/>
      <c r="C117" s="62"/>
      <c r="D117" s="23"/>
      <c r="E117" s="165"/>
      <c r="F117" s="83"/>
      <c r="G117" s="19"/>
      <c r="H117" s="267"/>
    </row>
    <row r="118" spans="1:14" ht="14.5" outlineLevel="2" x14ac:dyDescent="0.25">
      <c r="A118" s="18"/>
      <c r="B118" s="13" t="s">
        <v>206</v>
      </c>
      <c r="C118" s="14" t="s">
        <v>207</v>
      </c>
      <c r="D118" s="24" t="s">
        <v>158</v>
      </c>
      <c r="E118" s="165">
        <v>3.752612762182026</v>
      </c>
      <c r="F118" s="83"/>
      <c r="G118" s="19">
        <f t="shared" si="8"/>
        <v>0</v>
      </c>
      <c r="H118" s="322"/>
      <c r="N118" s="154"/>
    </row>
    <row r="119" spans="1:14" outlineLevel="2" x14ac:dyDescent="0.3">
      <c r="A119" s="18"/>
      <c r="B119" s="64"/>
      <c r="C119" s="62"/>
      <c r="D119" s="23"/>
      <c r="E119" s="165"/>
      <c r="F119" s="83"/>
      <c r="G119" s="19"/>
      <c r="H119" s="267"/>
    </row>
    <row r="120" spans="1:14" ht="15" outlineLevel="2" x14ac:dyDescent="0.3">
      <c r="A120" s="64"/>
      <c r="B120" s="13" t="s">
        <v>66</v>
      </c>
      <c r="C120" s="14" t="s">
        <v>67</v>
      </c>
      <c r="D120" s="24" t="s">
        <v>158</v>
      </c>
      <c r="E120" s="165">
        <v>87.560964450913943</v>
      </c>
      <c r="F120" s="83"/>
      <c r="G120" s="19">
        <f t="shared" si="8"/>
        <v>0</v>
      </c>
      <c r="H120" s="322"/>
      <c r="N120" s="154"/>
    </row>
    <row r="121" spans="1:14" outlineLevel="2" x14ac:dyDescent="0.3">
      <c r="A121" s="64"/>
      <c r="B121" s="13"/>
      <c r="C121" s="62"/>
      <c r="D121" s="24"/>
      <c r="E121" s="165"/>
      <c r="F121" s="83"/>
      <c r="G121" s="19"/>
      <c r="H121" s="275"/>
    </row>
    <row r="122" spans="1:14" ht="26" outlineLevel="2" x14ac:dyDescent="0.3">
      <c r="A122" s="18" t="s">
        <v>69</v>
      </c>
      <c r="B122" s="64"/>
      <c r="C122" s="62" t="s">
        <v>70</v>
      </c>
      <c r="D122" s="23"/>
      <c r="E122" s="165"/>
      <c r="F122" s="83"/>
      <c r="G122" s="19"/>
      <c r="H122" s="322"/>
      <c r="N122" s="154"/>
    </row>
    <row r="123" spans="1:14" outlineLevel="2" x14ac:dyDescent="0.3">
      <c r="A123" s="64"/>
      <c r="B123" s="13"/>
      <c r="C123" s="62"/>
      <c r="D123" s="23"/>
      <c r="E123" s="165"/>
      <c r="F123" s="83"/>
      <c r="G123" s="19"/>
      <c r="H123" s="267"/>
    </row>
    <row r="124" spans="1:14" ht="15" outlineLevel="2" x14ac:dyDescent="0.3">
      <c r="A124" s="64"/>
      <c r="B124" s="13" t="s">
        <v>169</v>
      </c>
      <c r="C124" s="14" t="s">
        <v>68</v>
      </c>
      <c r="D124" s="24" t="s">
        <v>158</v>
      </c>
      <c r="E124" s="165">
        <v>60.041804194912416</v>
      </c>
      <c r="F124" s="83"/>
      <c r="G124" s="19">
        <f t="shared" ref="G124:G136" si="9">E124*F124</f>
        <v>0</v>
      </c>
      <c r="H124" s="322"/>
      <c r="N124" s="154"/>
    </row>
    <row r="125" spans="1:14" ht="13.5" outlineLevel="2" thickBot="1" x14ac:dyDescent="0.35">
      <c r="A125" s="64"/>
      <c r="B125" s="13"/>
      <c r="C125" s="62"/>
      <c r="D125" s="23"/>
      <c r="E125" s="165"/>
      <c r="F125" s="83"/>
      <c r="G125" s="19"/>
      <c r="H125" s="267"/>
    </row>
    <row r="126" spans="1:14" ht="13.5" outlineLevel="2" thickBot="1" x14ac:dyDescent="0.35">
      <c r="A126" s="26" t="s">
        <v>162</v>
      </c>
      <c r="B126" s="27"/>
      <c r="C126" s="28"/>
      <c r="D126" s="33"/>
      <c r="E126" s="170"/>
      <c r="F126" s="87"/>
      <c r="G126" s="54">
        <f>SUM(G111:G125)</f>
        <v>0</v>
      </c>
      <c r="H126" s="339"/>
      <c r="N126" s="154"/>
    </row>
    <row r="127" spans="1:14" s="2" customFormat="1" outlineLevel="1" x14ac:dyDescent="0.25">
      <c r="A127" s="73" t="s">
        <v>144</v>
      </c>
      <c r="B127" s="42" t="s">
        <v>145</v>
      </c>
      <c r="C127" s="65"/>
      <c r="D127" s="16"/>
      <c r="E127" s="167"/>
      <c r="F127" s="85"/>
      <c r="G127" s="48"/>
      <c r="H127" s="321"/>
    </row>
    <row r="128" spans="1:14" s="2" customFormat="1" outlineLevel="2" x14ac:dyDescent="0.25">
      <c r="A128" s="10"/>
      <c r="B128" s="17"/>
      <c r="C128" s="77"/>
      <c r="D128" s="22"/>
      <c r="E128" s="168"/>
      <c r="F128" s="86"/>
      <c r="G128" s="49"/>
      <c r="H128" s="157" t="s">
        <v>278</v>
      </c>
    </row>
    <row r="129" spans="1:14" ht="26" outlineLevel="2" x14ac:dyDescent="0.3">
      <c r="A129" s="18" t="s">
        <v>135</v>
      </c>
      <c r="B129" s="64"/>
      <c r="C129" s="62" t="s">
        <v>186</v>
      </c>
      <c r="D129" s="23"/>
      <c r="E129" s="165"/>
      <c r="F129" s="83"/>
      <c r="G129" s="19"/>
      <c r="H129" s="322"/>
      <c r="N129" s="154"/>
    </row>
    <row r="130" spans="1:14" outlineLevel="2" x14ac:dyDescent="0.3">
      <c r="A130" s="64"/>
      <c r="B130" s="13" t="s">
        <v>184</v>
      </c>
      <c r="C130" s="62" t="s">
        <v>71</v>
      </c>
      <c r="D130" s="23"/>
      <c r="E130" s="165"/>
      <c r="F130" s="83"/>
      <c r="G130" s="19"/>
      <c r="H130" s="267" t="s">
        <v>278</v>
      </c>
    </row>
    <row r="131" spans="1:14" ht="15" outlineLevel="2" x14ac:dyDescent="0.3">
      <c r="A131" s="64"/>
      <c r="B131" s="13"/>
      <c r="C131" s="15" t="s">
        <v>185</v>
      </c>
      <c r="D131" s="24" t="s">
        <v>158</v>
      </c>
      <c r="E131" s="165">
        <v>65.045287877821792</v>
      </c>
      <c r="F131" s="83"/>
      <c r="G131" s="19">
        <f>E131*F131</f>
        <v>0</v>
      </c>
      <c r="H131" s="322"/>
      <c r="N131" s="154"/>
    </row>
    <row r="132" spans="1:14" ht="15" outlineLevel="2" x14ac:dyDescent="0.3">
      <c r="A132" s="64"/>
      <c r="B132" s="13"/>
      <c r="C132" s="15" t="s">
        <v>197</v>
      </c>
      <c r="D132" s="24" t="s">
        <v>158</v>
      </c>
      <c r="E132" s="165">
        <v>16.261321969455448</v>
      </c>
      <c r="F132" s="83"/>
      <c r="G132" s="19">
        <f>E132*F132</f>
        <v>0</v>
      </c>
      <c r="H132" s="322"/>
      <c r="N132" s="154"/>
    </row>
    <row r="133" spans="1:14" ht="15" outlineLevel="2" x14ac:dyDescent="0.3">
      <c r="A133" s="64"/>
      <c r="B133" s="13"/>
      <c r="C133" s="15" t="s">
        <v>198</v>
      </c>
      <c r="D133" s="24" t="s">
        <v>158</v>
      </c>
      <c r="E133" s="165">
        <v>30</v>
      </c>
      <c r="F133" s="83"/>
      <c r="G133" s="19">
        <f>E133*F133</f>
        <v>0</v>
      </c>
      <c r="H133" s="322"/>
      <c r="N133" s="154"/>
    </row>
    <row r="134" spans="1:14" ht="15" outlineLevel="2" x14ac:dyDescent="0.3">
      <c r="A134" s="64"/>
      <c r="B134" s="13"/>
      <c r="C134" s="15" t="s">
        <v>187</v>
      </c>
      <c r="D134" s="24" t="s">
        <v>158</v>
      </c>
      <c r="E134" s="165">
        <v>500</v>
      </c>
      <c r="F134" s="83"/>
      <c r="G134" s="19">
        <f t="shared" si="9"/>
        <v>0</v>
      </c>
      <c r="H134" s="322"/>
      <c r="N134" s="154"/>
    </row>
    <row r="135" spans="1:14" ht="26" outlineLevel="2" x14ac:dyDescent="0.3">
      <c r="A135" s="18" t="s">
        <v>72</v>
      </c>
      <c r="B135" s="64"/>
      <c r="C135" s="62" t="s">
        <v>73</v>
      </c>
      <c r="D135" s="23"/>
      <c r="E135" s="165"/>
      <c r="F135" s="83"/>
      <c r="G135" s="19"/>
      <c r="H135" s="322"/>
      <c r="N135" s="154"/>
    </row>
    <row r="136" spans="1:14" outlineLevel="2" x14ac:dyDescent="0.3">
      <c r="A136" s="64"/>
      <c r="B136" s="13"/>
      <c r="C136" s="14" t="s">
        <v>119</v>
      </c>
      <c r="D136" s="23" t="s">
        <v>159</v>
      </c>
      <c r="E136" s="165">
        <v>26</v>
      </c>
      <c r="F136" s="83"/>
      <c r="G136" s="19">
        <f t="shared" si="9"/>
        <v>0</v>
      </c>
      <c r="H136" s="322"/>
      <c r="N136" s="154"/>
    </row>
    <row r="137" spans="1:14" ht="13.5" outlineLevel="2" thickBot="1" x14ac:dyDescent="0.35">
      <c r="A137" s="64"/>
      <c r="B137" s="13"/>
      <c r="C137" s="62"/>
      <c r="D137" s="23"/>
      <c r="E137" s="165"/>
      <c r="F137" s="83"/>
      <c r="G137" s="19"/>
      <c r="H137" s="267" t="s">
        <v>278</v>
      </c>
    </row>
    <row r="138" spans="1:14" ht="13.5" outlineLevel="2" thickBot="1" x14ac:dyDescent="0.35">
      <c r="A138" s="26" t="s">
        <v>162</v>
      </c>
      <c r="B138" s="27"/>
      <c r="C138" s="28"/>
      <c r="D138" s="33"/>
      <c r="E138" s="170"/>
      <c r="F138" s="87"/>
      <c r="G138" s="54">
        <f>SUM(G128:G137)</f>
        <v>0</v>
      </c>
      <c r="H138" s="322"/>
      <c r="N138" s="154"/>
    </row>
    <row r="139" spans="1:14" s="2" customFormat="1" outlineLevel="1" x14ac:dyDescent="0.25">
      <c r="A139" s="73" t="s">
        <v>146</v>
      </c>
      <c r="B139" s="42" t="s">
        <v>147</v>
      </c>
      <c r="C139" s="65"/>
      <c r="D139" s="16"/>
      <c r="E139" s="167"/>
      <c r="F139" s="85"/>
      <c r="G139" s="48"/>
      <c r="H139" s="321" t="s">
        <v>278</v>
      </c>
    </row>
    <row r="140" spans="1:14" s="2" customFormat="1" outlineLevel="1" x14ac:dyDescent="0.25">
      <c r="A140" s="73" t="s">
        <v>148</v>
      </c>
      <c r="B140" s="42" t="s">
        <v>149</v>
      </c>
      <c r="C140" s="65"/>
      <c r="D140" s="16"/>
      <c r="E140" s="167"/>
      <c r="F140" s="85"/>
      <c r="G140" s="48"/>
      <c r="H140" s="321"/>
    </row>
    <row r="141" spans="1:14" s="2" customFormat="1" outlineLevel="2" x14ac:dyDescent="0.25">
      <c r="A141" s="10"/>
      <c r="B141" s="17"/>
      <c r="C141" s="77"/>
      <c r="D141" s="22"/>
      <c r="E141" s="168"/>
      <c r="F141" s="86"/>
      <c r="G141" s="49"/>
      <c r="H141" s="321"/>
    </row>
    <row r="142" spans="1:14" outlineLevel="2" x14ac:dyDescent="0.3">
      <c r="A142" s="18" t="s">
        <v>74</v>
      </c>
      <c r="B142" s="64"/>
      <c r="C142" s="62" t="s">
        <v>75</v>
      </c>
      <c r="D142" s="23"/>
      <c r="E142" s="165"/>
      <c r="F142" s="83"/>
      <c r="G142" s="19"/>
      <c r="H142" s="322"/>
      <c r="N142" s="154"/>
    </row>
    <row r="143" spans="1:14" outlineLevel="2" x14ac:dyDescent="0.3">
      <c r="A143" s="64"/>
      <c r="B143" s="13" t="s">
        <v>76</v>
      </c>
      <c r="C143" s="62" t="s">
        <v>77</v>
      </c>
      <c r="D143" s="23"/>
      <c r="E143" s="165"/>
      <c r="F143" s="83"/>
      <c r="G143" s="19"/>
      <c r="H143" s="322"/>
      <c r="N143" s="154"/>
    </row>
    <row r="144" spans="1:14" outlineLevel="2" x14ac:dyDescent="0.3">
      <c r="A144" s="64"/>
      <c r="B144" s="13"/>
      <c r="C144" s="62"/>
      <c r="D144" s="24"/>
      <c r="E144" s="165"/>
      <c r="F144" s="83"/>
      <c r="G144" s="19"/>
      <c r="H144" s="267"/>
    </row>
    <row r="145" spans="1:14" ht="15" outlineLevel="2" x14ac:dyDescent="0.3">
      <c r="A145" s="64"/>
      <c r="B145" s="13"/>
      <c r="C145" s="14" t="s">
        <v>120</v>
      </c>
      <c r="D145" s="24" t="s">
        <v>158</v>
      </c>
      <c r="E145" s="165">
        <v>1000</v>
      </c>
      <c r="F145" s="83"/>
      <c r="G145" s="19">
        <f t="shared" ref="G145" si="10">E145*F145</f>
        <v>0</v>
      </c>
      <c r="H145" s="322"/>
      <c r="N145" s="154"/>
    </row>
    <row r="146" spans="1:14" ht="13.5" outlineLevel="2" thickBot="1" x14ac:dyDescent="0.35">
      <c r="A146" s="64"/>
      <c r="B146" s="13"/>
      <c r="C146" s="62"/>
      <c r="D146" s="24"/>
      <c r="E146" s="165"/>
      <c r="F146" s="83"/>
      <c r="G146" s="19"/>
      <c r="H146" s="267"/>
    </row>
    <row r="147" spans="1:14" ht="13.5" outlineLevel="2" thickBot="1" x14ac:dyDescent="0.35">
      <c r="A147" s="26" t="s">
        <v>162</v>
      </c>
      <c r="B147" s="27"/>
      <c r="C147" s="28"/>
      <c r="D147" s="33"/>
      <c r="E147" s="170"/>
      <c r="F147" s="87"/>
      <c r="G147" s="54">
        <f>SUM(G141:G146)</f>
        <v>0</v>
      </c>
      <c r="H147" s="339"/>
      <c r="N147" s="154"/>
    </row>
    <row r="148" spans="1:14" outlineLevel="1" x14ac:dyDescent="0.25">
      <c r="A148" s="35" t="s">
        <v>150</v>
      </c>
      <c r="B148" s="41" t="s">
        <v>151</v>
      </c>
      <c r="C148" s="37"/>
      <c r="D148" s="44"/>
      <c r="E148" s="163"/>
      <c r="F148" s="81"/>
      <c r="G148" s="36"/>
      <c r="H148" s="45"/>
    </row>
    <row r="149" spans="1:14" s="2" customFormat="1" outlineLevel="1" collapsed="1" x14ac:dyDescent="0.25">
      <c r="A149" s="73" t="s">
        <v>152</v>
      </c>
      <c r="B149" s="42" t="s">
        <v>153</v>
      </c>
      <c r="C149" s="65"/>
      <c r="D149" s="16"/>
      <c r="E149" s="167"/>
      <c r="F149" s="85"/>
      <c r="G149" s="48"/>
      <c r="H149" s="321"/>
    </row>
    <row r="150" spans="1:14" s="2" customFormat="1" outlineLevel="2" x14ac:dyDescent="0.25">
      <c r="A150" s="10"/>
      <c r="B150" s="17"/>
      <c r="C150" s="77"/>
      <c r="D150" s="22"/>
      <c r="E150" s="168"/>
      <c r="F150" s="86"/>
      <c r="G150" s="49"/>
      <c r="H150" s="157" t="s">
        <v>278</v>
      </c>
    </row>
    <row r="151" spans="1:14" outlineLevel="2" x14ac:dyDescent="0.3">
      <c r="A151" s="18" t="s">
        <v>78</v>
      </c>
      <c r="B151" s="64"/>
      <c r="C151" s="62" t="s">
        <v>79</v>
      </c>
      <c r="D151" s="23"/>
      <c r="E151" s="165"/>
      <c r="F151" s="83"/>
      <c r="G151" s="19"/>
      <c r="H151" s="322"/>
      <c r="N151" s="154"/>
    </row>
    <row r="152" spans="1:14" outlineLevel="2" x14ac:dyDescent="0.3">
      <c r="A152" s="64"/>
      <c r="B152" s="13"/>
      <c r="C152" s="62"/>
      <c r="D152" s="23"/>
      <c r="E152" s="165"/>
      <c r="F152" s="83"/>
      <c r="G152" s="19"/>
      <c r="H152" s="267" t="s">
        <v>278</v>
      </c>
    </row>
    <row r="153" spans="1:14" ht="15" outlineLevel="2" x14ac:dyDescent="0.3">
      <c r="A153" s="64"/>
      <c r="B153" s="13" t="s">
        <v>80</v>
      </c>
      <c r="C153" s="57" t="s">
        <v>188</v>
      </c>
      <c r="D153" s="24" t="s">
        <v>134</v>
      </c>
      <c r="E153" s="165">
        <v>50</v>
      </c>
      <c r="F153" s="83"/>
      <c r="G153" s="19">
        <f t="shared" ref="G153:G183" si="11">E153*F153</f>
        <v>0</v>
      </c>
      <c r="H153" s="322"/>
      <c r="N153" s="154"/>
    </row>
    <row r="154" spans="1:14" outlineLevel="2" x14ac:dyDescent="0.3">
      <c r="A154" s="64"/>
      <c r="B154" s="13"/>
      <c r="C154" s="62"/>
      <c r="D154" s="24"/>
      <c r="E154" s="165"/>
      <c r="F154" s="83"/>
      <c r="G154" s="19"/>
      <c r="H154" s="267" t="s">
        <v>278</v>
      </c>
    </row>
    <row r="155" spans="1:14" outlineLevel="2" x14ac:dyDescent="0.3">
      <c r="A155" s="18" t="s">
        <v>81</v>
      </c>
      <c r="B155" s="64"/>
      <c r="C155" s="62" t="s">
        <v>82</v>
      </c>
      <c r="D155" s="23"/>
      <c r="E155" s="165"/>
      <c r="F155" s="83"/>
      <c r="G155" s="19"/>
      <c r="H155" s="322"/>
      <c r="N155" s="154"/>
    </row>
    <row r="156" spans="1:14" outlineLevel="2" x14ac:dyDescent="0.3">
      <c r="A156" s="64"/>
      <c r="B156" s="13"/>
      <c r="C156" s="62"/>
      <c r="D156" s="23"/>
      <c r="E156" s="165"/>
      <c r="F156" s="83"/>
      <c r="G156" s="19"/>
      <c r="H156" s="267" t="s">
        <v>278</v>
      </c>
    </row>
    <row r="157" spans="1:14" outlineLevel="2" x14ac:dyDescent="0.3">
      <c r="A157" s="64"/>
      <c r="B157" s="13"/>
      <c r="C157" s="15" t="s">
        <v>183</v>
      </c>
      <c r="D157" s="4" t="s">
        <v>136</v>
      </c>
      <c r="E157" s="165">
        <v>497.56537923034006</v>
      </c>
      <c r="F157" s="83"/>
      <c r="G157" s="19">
        <f>E157*F157</f>
        <v>0</v>
      </c>
      <c r="H157" s="322"/>
      <c r="N157" s="154"/>
    </row>
    <row r="158" spans="1:14" outlineLevel="2" x14ac:dyDescent="0.3">
      <c r="A158" s="64"/>
      <c r="B158" s="13"/>
      <c r="C158" s="62"/>
      <c r="D158" s="24"/>
      <c r="E158" s="165"/>
      <c r="F158" s="83"/>
      <c r="G158" s="19"/>
      <c r="H158" s="267" t="s">
        <v>278</v>
      </c>
    </row>
    <row r="159" spans="1:14" outlineLevel="2" x14ac:dyDescent="0.3">
      <c r="A159" s="64"/>
      <c r="B159" s="13" t="s">
        <v>170</v>
      </c>
      <c r="C159" s="14" t="s">
        <v>171</v>
      </c>
      <c r="D159" s="24" t="s">
        <v>132</v>
      </c>
      <c r="E159" s="165">
        <v>50</v>
      </c>
      <c r="F159" s="83"/>
      <c r="G159" s="19">
        <f t="shared" si="11"/>
        <v>0</v>
      </c>
      <c r="H159" s="322"/>
      <c r="N159" s="154"/>
    </row>
    <row r="160" spans="1:14" outlineLevel="2" x14ac:dyDescent="0.3">
      <c r="A160" s="64"/>
      <c r="B160" s="13"/>
      <c r="C160" s="62"/>
      <c r="D160" s="24"/>
      <c r="E160" s="165"/>
      <c r="F160" s="83"/>
      <c r="G160" s="19"/>
      <c r="H160" s="267" t="s">
        <v>278</v>
      </c>
    </row>
    <row r="161" spans="1:14" outlineLevel="2" x14ac:dyDescent="0.3">
      <c r="A161" s="18" t="s">
        <v>83</v>
      </c>
      <c r="B161" s="64"/>
      <c r="C161" s="62" t="s">
        <v>84</v>
      </c>
      <c r="D161" s="23"/>
      <c r="E161" s="165"/>
      <c r="F161" s="83"/>
      <c r="G161" s="19"/>
      <c r="H161" s="322"/>
      <c r="N161" s="154"/>
    </row>
    <row r="162" spans="1:14" outlineLevel="2" x14ac:dyDescent="0.3">
      <c r="A162" s="64"/>
      <c r="B162" s="13"/>
      <c r="C162" s="62"/>
      <c r="D162" s="23"/>
      <c r="E162" s="165"/>
      <c r="F162" s="83"/>
      <c r="G162" s="19"/>
      <c r="H162" s="267" t="s">
        <v>278</v>
      </c>
    </row>
    <row r="163" spans="1:14" ht="15" outlineLevel="2" x14ac:dyDescent="0.3">
      <c r="A163" s="64"/>
      <c r="B163" s="13" t="s">
        <v>85</v>
      </c>
      <c r="C163" s="15" t="s">
        <v>86</v>
      </c>
      <c r="D163" s="24" t="s">
        <v>134</v>
      </c>
      <c r="E163" s="165">
        <v>464.07311158984396</v>
      </c>
      <c r="F163" s="83"/>
      <c r="G163" s="19">
        <f t="shared" si="11"/>
        <v>0</v>
      </c>
      <c r="H163" s="322"/>
      <c r="N163" s="154"/>
    </row>
    <row r="164" spans="1:14" outlineLevel="2" x14ac:dyDescent="0.3">
      <c r="A164" s="64"/>
      <c r="B164" s="13"/>
      <c r="C164" s="62"/>
      <c r="D164" s="24"/>
      <c r="E164" s="165"/>
      <c r="F164" s="83"/>
      <c r="G164" s="19"/>
      <c r="H164" s="267" t="s">
        <v>278</v>
      </c>
    </row>
    <row r="165" spans="1:14" outlineLevel="2" x14ac:dyDescent="0.3">
      <c r="A165" s="64"/>
      <c r="B165" s="13" t="s">
        <v>87</v>
      </c>
      <c r="C165" s="62" t="s">
        <v>88</v>
      </c>
      <c r="D165" s="23"/>
      <c r="E165" s="165"/>
      <c r="F165" s="83"/>
      <c r="G165" s="19"/>
      <c r="H165" s="267" t="s">
        <v>278</v>
      </c>
    </row>
    <row r="166" spans="1:14" outlineLevel="2" x14ac:dyDescent="0.3">
      <c r="A166" s="64"/>
      <c r="B166" s="13"/>
      <c r="C166" s="62"/>
      <c r="D166" s="23"/>
      <c r="E166" s="165"/>
      <c r="F166" s="83"/>
      <c r="G166" s="19"/>
      <c r="H166" s="267" t="s">
        <v>278</v>
      </c>
    </row>
    <row r="167" spans="1:14" ht="15" outlineLevel="2" x14ac:dyDescent="0.3">
      <c r="A167" s="64"/>
      <c r="B167" s="13"/>
      <c r="C167" s="14" t="s">
        <v>265</v>
      </c>
      <c r="D167" s="24" t="s">
        <v>134</v>
      </c>
      <c r="E167" s="165">
        <v>464.07311158984396</v>
      </c>
      <c r="F167" s="83"/>
      <c r="G167" s="19">
        <f t="shared" si="11"/>
        <v>0</v>
      </c>
      <c r="H167" s="322"/>
      <c r="N167" s="154"/>
    </row>
    <row r="168" spans="1:14" outlineLevel="2" x14ac:dyDescent="0.3">
      <c r="A168" s="64"/>
      <c r="B168" s="13"/>
      <c r="C168" s="62"/>
      <c r="D168" s="24"/>
      <c r="E168" s="165"/>
      <c r="F168" s="83"/>
      <c r="G168" s="19"/>
      <c r="H168" s="267" t="s">
        <v>278</v>
      </c>
    </row>
    <row r="169" spans="1:14" outlineLevel="2" x14ac:dyDescent="0.3">
      <c r="A169" s="18" t="s">
        <v>89</v>
      </c>
      <c r="B169" s="64"/>
      <c r="C169" s="62" t="s">
        <v>90</v>
      </c>
      <c r="D169" s="24" t="s">
        <v>165</v>
      </c>
      <c r="E169" s="165">
        <v>20.013934731637473</v>
      </c>
      <c r="F169" s="83"/>
      <c r="G169" s="19">
        <f t="shared" si="11"/>
        <v>0</v>
      </c>
      <c r="H169" s="322"/>
      <c r="N169" s="154"/>
    </row>
    <row r="170" spans="1:14" outlineLevel="2" x14ac:dyDescent="0.3">
      <c r="A170" s="64"/>
      <c r="B170" s="13"/>
      <c r="C170" s="62"/>
      <c r="D170" s="23"/>
      <c r="E170" s="165"/>
      <c r="F170" s="83"/>
      <c r="G170" s="19"/>
      <c r="H170" s="267" t="s">
        <v>278</v>
      </c>
    </row>
    <row r="171" spans="1:14" outlineLevel="2" x14ac:dyDescent="0.3">
      <c r="A171" s="18" t="s">
        <v>91</v>
      </c>
      <c r="B171" s="64"/>
      <c r="C171" s="62" t="s">
        <v>92</v>
      </c>
      <c r="D171" s="23"/>
      <c r="E171" s="165"/>
      <c r="F171" s="83"/>
      <c r="G171" s="19"/>
      <c r="H171" s="322"/>
      <c r="N171" s="154"/>
    </row>
    <row r="172" spans="1:14" outlineLevel="2" x14ac:dyDescent="0.3">
      <c r="A172" s="64"/>
      <c r="B172" s="13"/>
      <c r="C172" s="62"/>
      <c r="D172" s="23"/>
      <c r="E172" s="165"/>
      <c r="F172" s="83"/>
      <c r="G172" s="19"/>
      <c r="H172" s="267" t="s">
        <v>278</v>
      </c>
    </row>
    <row r="173" spans="1:14" ht="25.5" outlineLevel="2" x14ac:dyDescent="0.3">
      <c r="A173" s="64"/>
      <c r="B173" s="13" t="s">
        <v>172</v>
      </c>
      <c r="C173" s="15" t="s">
        <v>189</v>
      </c>
      <c r="D173" s="23" t="s">
        <v>129</v>
      </c>
      <c r="E173" s="165">
        <v>26.268289335274186</v>
      </c>
      <c r="F173" s="83"/>
      <c r="G173" s="19">
        <f t="shared" si="11"/>
        <v>0</v>
      </c>
      <c r="H173" s="322"/>
      <c r="N173" s="154"/>
    </row>
    <row r="174" spans="1:14" outlineLevel="2" x14ac:dyDescent="0.3">
      <c r="A174" s="64"/>
      <c r="B174" s="13"/>
      <c r="C174" s="64"/>
      <c r="D174" s="23"/>
      <c r="E174" s="165"/>
      <c r="F174" s="83"/>
      <c r="G174" s="19"/>
      <c r="H174" s="267" t="s">
        <v>278</v>
      </c>
    </row>
    <row r="175" spans="1:14" outlineLevel="2" x14ac:dyDescent="0.3">
      <c r="A175" s="64"/>
      <c r="B175" s="13" t="s">
        <v>173</v>
      </c>
      <c r="C175" s="64" t="s">
        <v>174</v>
      </c>
      <c r="D175" s="23"/>
      <c r="E175" s="165"/>
      <c r="F175" s="83"/>
      <c r="G175" s="19"/>
      <c r="H175" s="267" t="s">
        <v>278</v>
      </c>
    </row>
    <row r="176" spans="1:14" outlineLevel="2" x14ac:dyDescent="0.3">
      <c r="A176" s="64"/>
      <c r="B176" s="13"/>
      <c r="C176" s="18" t="s">
        <v>175</v>
      </c>
      <c r="D176" s="24" t="s">
        <v>130</v>
      </c>
      <c r="E176" s="165">
        <v>71.299642481458491</v>
      </c>
      <c r="F176" s="83"/>
      <c r="G176" s="19">
        <f t="shared" si="11"/>
        <v>0</v>
      </c>
      <c r="H176" s="322"/>
      <c r="N176" s="154"/>
    </row>
    <row r="177" spans="1:14" outlineLevel="2" x14ac:dyDescent="0.3">
      <c r="A177" s="64"/>
      <c r="B177" s="13"/>
      <c r="C177" s="64"/>
      <c r="D177" s="23"/>
      <c r="E177" s="165"/>
      <c r="F177" s="83"/>
      <c r="G177" s="19"/>
      <c r="H177" s="267" t="s">
        <v>278</v>
      </c>
    </row>
    <row r="178" spans="1:14" outlineLevel="2" x14ac:dyDescent="0.3">
      <c r="A178" s="64"/>
      <c r="B178" s="13" t="s">
        <v>176</v>
      </c>
      <c r="C178" s="64" t="s">
        <v>190</v>
      </c>
      <c r="D178" s="23"/>
      <c r="E178" s="165"/>
      <c r="F178" s="83"/>
      <c r="G178" s="19"/>
      <c r="H178" s="267" t="s">
        <v>278</v>
      </c>
    </row>
    <row r="179" spans="1:14" outlineLevel="2" x14ac:dyDescent="0.3">
      <c r="A179" s="64"/>
      <c r="B179" s="13"/>
      <c r="C179" s="18" t="s">
        <v>191</v>
      </c>
      <c r="D179" s="24" t="s">
        <v>130</v>
      </c>
      <c r="E179" s="165">
        <v>92.564448133823319</v>
      </c>
      <c r="F179" s="83"/>
      <c r="G179" s="19">
        <f t="shared" si="11"/>
        <v>0</v>
      </c>
      <c r="H179" s="322"/>
      <c r="N179" s="154"/>
    </row>
    <row r="180" spans="1:14" outlineLevel="2" x14ac:dyDescent="0.3">
      <c r="A180" s="64"/>
      <c r="B180" s="13"/>
      <c r="C180" s="64"/>
      <c r="D180" s="23"/>
      <c r="E180" s="165"/>
      <c r="F180" s="83"/>
      <c r="G180" s="19"/>
      <c r="H180" s="267" t="s">
        <v>278</v>
      </c>
    </row>
    <row r="181" spans="1:14" outlineLevel="2" x14ac:dyDescent="0.3">
      <c r="A181" s="18" t="s">
        <v>93</v>
      </c>
      <c r="B181" s="64"/>
      <c r="C181" s="62" t="s">
        <v>94</v>
      </c>
      <c r="D181" s="23"/>
      <c r="E181" s="165"/>
      <c r="F181" s="83"/>
      <c r="G181" s="19"/>
      <c r="H181" s="322"/>
      <c r="N181" s="154"/>
    </row>
    <row r="182" spans="1:14" outlineLevel="2" x14ac:dyDescent="0.3">
      <c r="A182" s="64"/>
      <c r="B182" s="13"/>
      <c r="C182" s="62"/>
      <c r="D182" s="23"/>
      <c r="E182" s="165"/>
      <c r="F182" s="83"/>
      <c r="G182" s="19"/>
      <c r="H182" s="267" t="s">
        <v>278</v>
      </c>
    </row>
    <row r="183" spans="1:14" outlineLevel="2" x14ac:dyDescent="0.3">
      <c r="A183" s="64"/>
      <c r="B183" s="13" t="s">
        <v>95</v>
      </c>
      <c r="C183" s="14" t="s">
        <v>96</v>
      </c>
      <c r="D183" s="23" t="s">
        <v>133</v>
      </c>
      <c r="E183" s="165">
        <v>844.33787149095588</v>
      </c>
      <c r="F183" s="83"/>
      <c r="G183" s="19">
        <f t="shared" si="11"/>
        <v>0</v>
      </c>
      <c r="H183" s="322"/>
      <c r="N183" s="154"/>
    </row>
    <row r="184" spans="1:14" outlineLevel="2" x14ac:dyDescent="0.3">
      <c r="A184" s="64"/>
      <c r="B184" s="13"/>
      <c r="C184" s="62"/>
      <c r="D184" s="23"/>
      <c r="E184" s="165"/>
      <c r="F184" s="83"/>
      <c r="G184" s="19"/>
      <c r="H184" s="267" t="s">
        <v>278</v>
      </c>
    </row>
    <row r="185" spans="1:14" outlineLevel="2" x14ac:dyDescent="0.3">
      <c r="A185" s="18" t="s">
        <v>97</v>
      </c>
      <c r="B185" s="64"/>
      <c r="C185" s="62" t="s">
        <v>98</v>
      </c>
      <c r="D185" s="23"/>
      <c r="E185" s="165"/>
      <c r="F185" s="83"/>
      <c r="G185" s="19"/>
      <c r="H185" s="322"/>
      <c r="N185" s="154"/>
    </row>
    <row r="186" spans="1:14" outlineLevel="2" x14ac:dyDescent="0.3">
      <c r="A186" s="64"/>
      <c r="B186" s="13"/>
      <c r="C186" s="62"/>
      <c r="D186" s="23"/>
      <c r="E186" s="165"/>
      <c r="F186" s="83"/>
      <c r="G186" s="19"/>
      <c r="H186" s="267" t="s">
        <v>278</v>
      </c>
    </row>
    <row r="187" spans="1:14" outlineLevel="2" x14ac:dyDescent="0.3">
      <c r="A187" s="64"/>
      <c r="B187" s="13" t="s">
        <v>99</v>
      </c>
      <c r="C187" s="14" t="s">
        <v>100</v>
      </c>
      <c r="D187" s="23" t="s">
        <v>130</v>
      </c>
      <c r="E187" s="165">
        <v>7.5052255243640529</v>
      </c>
      <c r="F187" s="83"/>
      <c r="G187" s="47">
        <f>E187*F187</f>
        <v>0</v>
      </c>
      <c r="H187" s="322"/>
      <c r="N187" s="154"/>
    </row>
    <row r="188" spans="1:14" ht="13.5" outlineLevel="2" thickBot="1" x14ac:dyDescent="0.35">
      <c r="A188" s="64"/>
      <c r="B188" s="13"/>
      <c r="C188" s="62"/>
      <c r="D188" s="23"/>
      <c r="E188" s="165"/>
      <c r="F188" s="83"/>
      <c r="G188" s="47"/>
      <c r="H188" s="267" t="s">
        <v>278</v>
      </c>
    </row>
    <row r="189" spans="1:14" ht="13.5" outlineLevel="2" thickBot="1" x14ac:dyDescent="0.35">
      <c r="A189" s="26" t="s">
        <v>162</v>
      </c>
      <c r="B189" s="27"/>
      <c r="C189" s="28"/>
      <c r="D189" s="33"/>
      <c r="E189" s="170"/>
      <c r="F189" s="87"/>
      <c r="G189" s="54">
        <f>SUM(G150:G188)</f>
        <v>0</v>
      </c>
      <c r="H189" s="339"/>
      <c r="N189" s="154"/>
    </row>
    <row r="190" spans="1:14" s="2" customFormat="1" outlineLevel="1" x14ac:dyDescent="0.25">
      <c r="A190" s="73" t="s">
        <v>154</v>
      </c>
      <c r="B190" s="42" t="s">
        <v>155</v>
      </c>
      <c r="C190" s="65"/>
      <c r="D190" s="16"/>
      <c r="E190" s="167"/>
      <c r="F190" s="85"/>
      <c r="G190" s="48"/>
      <c r="H190" s="321"/>
    </row>
    <row r="191" spans="1:14" s="2" customFormat="1" outlineLevel="2" x14ac:dyDescent="0.25">
      <c r="A191" s="10"/>
      <c r="B191" s="17"/>
      <c r="C191" s="77"/>
      <c r="D191" s="22"/>
      <c r="E191" s="168"/>
      <c r="F191" s="86"/>
      <c r="G191" s="49"/>
      <c r="H191" s="321" t="s">
        <v>278</v>
      </c>
    </row>
    <row r="192" spans="1:14" ht="26" outlineLevel="2" x14ac:dyDescent="0.3">
      <c r="A192" s="18" t="s">
        <v>101</v>
      </c>
      <c r="B192" s="64"/>
      <c r="C192" s="62" t="s">
        <v>102</v>
      </c>
      <c r="D192" s="23"/>
      <c r="E192" s="165"/>
      <c r="F192" s="83"/>
      <c r="G192" s="19"/>
      <c r="H192" s="322"/>
      <c r="L192" s="154"/>
    </row>
    <row r="193" spans="1:15" outlineLevel="2" x14ac:dyDescent="0.3">
      <c r="A193" s="64"/>
      <c r="B193" s="13"/>
      <c r="C193" s="62"/>
      <c r="D193" s="23"/>
      <c r="E193" s="165"/>
      <c r="F193" s="83"/>
      <c r="G193" s="19"/>
      <c r="H193" s="267" t="s">
        <v>278</v>
      </c>
    </row>
    <row r="194" spans="1:15" outlineLevel="2" x14ac:dyDescent="0.3">
      <c r="A194" s="64"/>
      <c r="B194" s="58" t="s">
        <v>343</v>
      </c>
      <c r="C194" s="60" t="s">
        <v>195</v>
      </c>
      <c r="D194" s="61" t="s">
        <v>165</v>
      </c>
      <c r="E194" s="168">
        <v>6</v>
      </c>
      <c r="F194" s="88"/>
      <c r="G194" s="19">
        <f t="shared" ref="G194" si="12">E194*F194</f>
        <v>0</v>
      </c>
      <c r="H194" s="322"/>
      <c r="L194" s="154"/>
    </row>
    <row r="195" spans="1:15" ht="13.5" outlineLevel="2" thickBot="1" x14ac:dyDescent="0.35">
      <c r="A195" s="64"/>
      <c r="B195" s="13"/>
      <c r="C195" s="62"/>
      <c r="D195" s="23"/>
      <c r="E195" s="165"/>
      <c r="F195" s="83"/>
      <c r="G195" s="19"/>
      <c r="H195" s="267" t="s">
        <v>278</v>
      </c>
    </row>
    <row r="196" spans="1:15" ht="13.5" outlineLevel="2" thickBot="1" x14ac:dyDescent="0.35">
      <c r="A196" s="26" t="s">
        <v>162</v>
      </c>
      <c r="B196" s="27"/>
      <c r="C196" s="28"/>
      <c r="D196" s="33"/>
      <c r="E196" s="170"/>
      <c r="F196" s="87"/>
      <c r="G196" s="54">
        <f>SUM(G191:G195)</f>
        <v>0</v>
      </c>
      <c r="H196" s="339"/>
      <c r="L196" s="154"/>
    </row>
    <row r="197" spans="1:15" s="2" customFormat="1" outlineLevel="1" x14ac:dyDescent="0.25">
      <c r="A197" s="73" t="s">
        <v>156</v>
      </c>
      <c r="B197" s="42" t="s">
        <v>157</v>
      </c>
      <c r="C197" s="65"/>
      <c r="D197" s="16"/>
      <c r="E197" s="167"/>
      <c r="F197" s="85"/>
      <c r="G197" s="48"/>
      <c r="H197" s="45"/>
      <c r="L197" s="154"/>
      <c r="M197"/>
    </row>
    <row r="198" spans="1:15" s="2" customFormat="1" outlineLevel="2" x14ac:dyDescent="0.25">
      <c r="A198" s="10"/>
      <c r="B198" s="17"/>
      <c r="C198" s="77"/>
      <c r="D198" s="22"/>
      <c r="E198" s="168"/>
      <c r="F198" s="86"/>
      <c r="G198" s="49"/>
      <c r="H198" s="157" t="s">
        <v>278</v>
      </c>
    </row>
    <row r="199" spans="1:15" outlineLevel="2" x14ac:dyDescent="0.3">
      <c r="A199" s="18" t="s">
        <v>103</v>
      </c>
      <c r="B199" s="64"/>
      <c r="C199" s="62" t="s">
        <v>104</v>
      </c>
      <c r="D199" s="23"/>
      <c r="E199" s="165"/>
      <c r="F199" s="83"/>
      <c r="G199" s="19"/>
      <c r="H199" s="322"/>
      <c r="L199" s="154"/>
    </row>
    <row r="200" spans="1:15" outlineLevel="2" x14ac:dyDescent="0.3">
      <c r="A200" s="64"/>
      <c r="B200" s="13" t="s">
        <v>105</v>
      </c>
      <c r="C200" s="14" t="s">
        <v>106</v>
      </c>
      <c r="D200" s="23" t="s">
        <v>165</v>
      </c>
      <c r="E200" s="165">
        <v>1653.7758168001799</v>
      </c>
      <c r="F200" s="83"/>
      <c r="G200" s="19">
        <f>E200*F200</f>
        <v>0</v>
      </c>
      <c r="H200" s="322"/>
      <c r="L200" s="154"/>
    </row>
    <row r="201" spans="1:15" outlineLevel="2" x14ac:dyDescent="0.3">
      <c r="A201" s="64"/>
      <c r="B201" s="13"/>
      <c r="C201" s="62"/>
      <c r="D201" s="23"/>
      <c r="E201" s="165"/>
      <c r="F201" s="83"/>
      <c r="G201" s="19"/>
      <c r="H201" s="267" t="s">
        <v>278</v>
      </c>
    </row>
    <row r="202" spans="1:15" outlineLevel="2" x14ac:dyDescent="0.3">
      <c r="A202" s="18" t="s">
        <v>107</v>
      </c>
      <c r="B202" s="64"/>
      <c r="C202" s="62" t="s">
        <v>108</v>
      </c>
      <c r="D202" s="23"/>
      <c r="E202" s="165"/>
      <c r="F202" s="83"/>
      <c r="G202" s="19"/>
      <c r="H202" s="322"/>
      <c r="L202" s="154"/>
    </row>
    <row r="203" spans="1:15" ht="15" outlineLevel="2" x14ac:dyDescent="0.3">
      <c r="A203" s="64"/>
      <c r="B203" s="13"/>
      <c r="C203" s="15" t="s">
        <v>211</v>
      </c>
      <c r="D203" s="24" t="s">
        <v>134</v>
      </c>
      <c r="E203" s="165">
        <v>4770.5071638466725</v>
      </c>
      <c r="F203" s="83"/>
      <c r="G203" s="19">
        <f t="shared" ref="G203" si="13">E203*F203</f>
        <v>0</v>
      </c>
      <c r="H203" s="322"/>
      <c r="L203" s="154"/>
    </row>
    <row r="204" spans="1:15" outlineLevel="2" x14ac:dyDescent="0.3">
      <c r="A204" s="18" t="s">
        <v>109</v>
      </c>
      <c r="B204" s="64"/>
      <c r="C204" s="62" t="s">
        <v>110</v>
      </c>
      <c r="D204" s="23"/>
      <c r="E204" s="165"/>
      <c r="F204" s="83"/>
      <c r="G204" s="19"/>
      <c r="H204" s="322"/>
      <c r="L204" s="154"/>
    </row>
    <row r="205" spans="1:15" outlineLevel="2" x14ac:dyDescent="0.3">
      <c r="A205" s="64"/>
      <c r="B205" s="13" t="s">
        <v>111</v>
      </c>
      <c r="C205" s="14" t="s">
        <v>112</v>
      </c>
      <c r="D205" s="23" t="s">
        <v>130</v>
      </c>
      <c r="E205" s="165">
        <v>16.961803249232613</v>
      </c>
      <c r="F205" s="83"/>
      <c r="G205" s="47">
        <f t="shared" ref="G205" si="14">E205*F205</f>
        <v>0</v>
      </c>
      <c r="H205" s="322"/>
      <c r="L205" s="154"/>
    </row>
    <row r="206" spans="1:15" ht="13.5" outlineLevel="2" thickBot="1" x14ac:dyDescent="0.35">
      <c r="A206" s="64"/>
      <c r="B206" s="13"/>
      <c r="C206" s="62"/>
      <c r="D206" s="23"/>
      <c r="E206" s="165"/>
      <c r="F206" s="83"/>
      <c r="G206" s="19"/>
      <c r="H206" s="267" t="s">
        <v>278</v>
      </c>
    </row>
    <row r="207" spans="1:15" ht="13.5" outlineLevel="2" thickBot="1" x14ac:dyDescent="0.35">
      <c r="A207" s="26" t="s">
        <v>162</v>
      </c>
      <c r="B207" s="27"/>
      <c r="C207" s="28"/>
      <c r="D207" s="33"/>
      <c r="E207" s="170"/>
      <c r="F207" s="87"/>
      <c r="G207" s="54">
        <f>SUM(G198:G206)</f>
        <v>0</v>
      </c>
      <c r="H207" s="339"/>
      <c r="J207" s="154"/>
    </row>
    <row r="208" spans="1:15" s="2" customFormat="1" outlineLevel="1" x14ac:dyDescent="0.25">
      <c r="A208" s="74" t="s">
        <v>160</v>
      </c>
      <c r="B208" s="43" t="s">
        <v>161</v>
      </c>
      <c r="C208" s="67"/>
      <c r="D208" s="21"/>
      <c r="E208" s="172"/>
      <c r="F208" s="90"/>
      <c r="G208" s="51"/>
      <c r="H208" s="321"/>
      <c r="N208" s="154"/>
      <c r="O208"/>
    </row>
    <row r="209" spans="1:14" outlineLevel="2" x14ac:dyDescent="0.3">
      <c r="A209" s="75"/>
      <c r="B209" s="25"/>
      <c r="C209" s="78"/>
      <c r="D209" s="34"/>
      <c r="E209" s="173"/>
      <c r="F209" s="91"/>
      <c r="G209" s="52"/>
      <c r="H209" s="157"/>
    </row>
    <row r="210" spans="1:14" outlineLevel="2" x14ac:dyDescent="0.3">
      <c r="A210" s="64"/>
      <c r="B210" s="13" t="s">
        <v>58</v>
      </c>
      <c r="C210" s="62" t="s">
        <v>59</v>
      </c>
      <c r="D210" s="20"/>
      <c r="E210" s="165"/>
      <c r="F210" s="83"/>
      <c r="G210" s="19"/>
      <c r="H210" s="322"/>
      <c r="N210" s="154"/>
    </row>
    <row r="211" spans="1:14" outlineLevel="2" x14ac:dyDescent="0.3">
      <c r="A211" s="64"/>
      <c r="B211" s="13"/>
      <c r="C211" s="14" t="s">
        <v>205</v>
      </c>
      <c r="D211" s="20" t="s">
        <v>167</v>
      </c>
      <c r="E211" s="165">
        <v>1</v>
      </c>
      <c r="F211" s="83">
        <v>100000</v>
      </c>
      <c r="G211" s="19">
        <f t="shared" ref="G211" si="15">E211*F211</f>
        <v>100000</v>
      </c>
      <c r="H211" s="322"/>
      <c r="N211" s="154"/>
    </row>
    <row r="212" spans="1:14" outlineLevel="2" x14ac:dyDescent="0.3">
      <c r="A212" s="64"/>
      <c r="B212" s="13"/>
      <c r="C212" s="14" t="s">
        <v>121</v>
      </c>
      <c r="D212" s="20" t="s">
        <v>131</v>
      </c>
      <c r="E212" s="165">
        <f>G211</f>
        <v>100000</v>
      </c>
      <c r="F212" s="129"/>
      <c r="G212" s="19">
        <f>E212*F212</f>
        <v>0</v>
      </c>
      <c r="H212" s="322"/>
      <c r="N212" s="154"/>
    </row>
    <row r="213" spans="1:14" ht="13.5" outlineLevel="2" thickBot="1" x14ac:dyDescent="0.35">
      <c r="A213" s="76"/>
      <c r="B213" s="38"/>
      <c r="C213" s="39"/>
      <c r="D213" s="40"/>
      <c r="E213" s="174"/>
      <c r="F213" s="92"/>
      <c r="G213" s="53"/>
      <c r="H213" s="267"/>
    </row>
    <row r="214" spans="1:14" ht="13.5" outlineLevel="2" thickBot="1" x14ac:dyDescent="0.35">
      <c r="A214" s="26" t="s">
        <v>162</v>
      </c>
      <c r="B214" s="27"/>
      <c r="C214" s="28"/>
      <c r="D214" s="33"/>
      <c r="E214" s="170"/>
      <c r="F214" s="89"/>
      <c r="G214" s="54">
        <f>SUM(G210:G213)</f>
        <v>100000</v>
      </c>
      <c r="H214" s="339"/>
      <c r="N214" s="154"/>
    </row>
    <row r="215" spans="1:14" ht="13.5" outlineLevel="1" thickBot="1" x14ac:dyDescent="0.35"/>
    <row r="216" spans="1:14" s="100" customFormat="1" ht="16.5" customHeight="1" outlineLevel="2" thickBot="1" x14ac:dyDescent="0.3">
      <c r="A216" s="365" t="s">
        <v>335</v>
      </c>
      <c r="B216" s="365"/>
      <c r="C216" s="366"/>
      <c r="D216" s="366"/>
      <c r="E216" s="367"/>
      <c r="F216" s="372"/>
      <c r="G216" s="374">
        <f>SUM(G9:G215)/2</f>
        <v>1865000</v>
      </c>
      <c r="H216" s="340"/>
    </row>
    <row r="217" spans="1:14" s="100" customFormat="1" ht="16.5" customHeight="1" outlineLevel="2" x14ac:dyDescent="0.3">
      <c r="A217" s="66"/>
      <c r="B217" s="131"/>
      <c r="C217" s="131"/>
      <c r="D217" s="147"/>
      <c r="E217" s="330"/>
      <c r="F217" s="133"/>
      <c r="G217" s="373"/>
      <c r="H217" s="340"/>
    </row>
    <row r="218" spans="1:14" s="100" customFormat="1" ht="16.5" customHeight="1" outlineLevel="1" x14ac:dyDescent="0.3">
      <c r="A218" s="326"/>
      <c r="B218" s="327"/>
      <c r="C218" s="327"/>
      <c r="D218" s="328"/>
      <c r="E218" s="331"/>
      <c r="F218" s="333"/>
      <c r="G218" s="334"/>
      <c r="H218" s="340"/>
    </row>
    <row r="219" spans="1:14" s="100" customFormat="1" ht="16.5" customHeight="1" outlineLevel="1" x14ac:dyDescent="0.25">
      <c r="A219" s="150" t="s">
        <v>333</v>
      </c>
      <c r="B219" s="150"/>
      <c r="C219" s="151"/>
      <c r="D219" s="151"/>
      <c r="E219" s="329"/>
      <c r="F219" s="153"/>
      <c r="G219" s="153"/>
      <c r="H219" s="340"/>
    </row>
    <row r="220" spans="1:14" s="100" customFormat="1" ht="16.5" customHeight="1" outlineLevel="1" x14ac:dyDescent="0.3">
      <c r="A220" s="249"/>
      <c r="B220" s="250"/>
      <c r="C220" s="250"/>
      <c r="D220" s="251"/>
      <c r="E220" s="332"/>
      <c r="F220" s="252"/>
      <c r="G220" s="253"/>
      <c r="H220" s="340"/>
    </row>
    <row r="221" spans="1:14" s="100" customFormat="1" ht="16.5" customHeight="1" outlineLevel="1" x14ac:dyDescent="0.25">
      <c r="A221" s="256" t="s">
        <v>293</v>
      </c>
      <c r="B221" s="131"/>
      <c r="C221" s="146" t="s">
        <v>263</v>
      </c>
      <c r="D221" s="147"/>
      <c r="E221" s="175"/>
      <c r="F221" s="132"/>
      <c r="G221" s="254">
        <f>'Part E'!G54</f>
        <v>1195000</v>
      </c>
      <c r="H221" s="340"/>
    </row>
    <row r="222" spans="1:14" s="100" customFormat="1" ht="16.5" customHeight="1" outlineLevel="1" x14ac:dyDescent="0.25">
      <c r="A222" s="256"/>
      <c r="B222" s="131"/>
      <c r="C222" s="146"/>
      <c r="D222" s="147"/>
      <c r="E222" s="175"/>
      <c r="F222" s="132"/>
      <c r="G222" s="254"/>
      <c r="H222" s="340"/>
    </row>
    <row r="223" spans="1:14" s="100" customFormat="1" ht="16.5" customHeight="1" outlineLevel="1" x14ac:dyDescent="0.25">
      <c r="A223" s="256" t="s">
        <v>279</v>
      </c>
      <c r="B223" s="131"/>
      <c r="C223" s="146" t="s">
        <v>264</v>
      </c>
      <c r="D223" s="147"/>
      <c r="E223" s="175"/>
      <c r="F223" s="132"/>
      <c r="G223" s="254">
        <f>'Part F'!G55</f>
        <v>5291163.3600000003</v>
      </c>
      <c r="H223" s="340"/>
    </row>
    <row r="224" spans="1:14" s="100" customFormat="1" ht="16.5" customHeight="1" outlineLevel="1" x14ac:dyDescent="0.25">
      <c r="A224" s="288"/>
      <c r="B224" s="141"/>
      <c r="C224" s="289"/>
      <c r="D224" s="143"/>
      <c r="E224" s="176"/>
      <c r="F224" s="142"/>
      <c r="G224" s="255"/>
      <c r="H224" s="340"/>
    </row>
    <row r="225" spans="1:10" s="100" customFormat="1" ht="16.5" customHeight="1" outlineLevel="1" x14ac:dyDescent="0.3">
      <c r="A225" s="359" t="s">
        <v>339</v>
      </c>
      <c r="B225" s="360"/>
      <c r="C225" s="361"/>
      <c r="D225" s="362"/>
      <c r="E225" s="363"/>
      <c r="F225" s="364"/>
      <c r="G225" s="368">
        <f>SUM(G216,G221,G223)</f>
        <v>8351163.3600000003</v>
      </c>
      <c r="H225" s="340"/>
    </row>
    <row r="226" spans="1:10" s="100" customFormat="1" ht="16.5" customHeight="1" outlineLevel="1" x14ac:dyDescent="0.25">
      <c r="A226" s="288"/>
      <c r="B226" s="141"/>
      <c r="C226" s="289"/>
      <c r="D226" s="143"/>
      <c r="E226" s="176"/>
      <c r="F226" s="142"/>
      <c r="G226" s="255"/>
      <c r="H226" s="340"/>
    </row>
    <row r="227" spans="1:10" s="100" customFormat="1" ht="16.5" customHeight="1" outlineLevel="1" x14ac:dyDescent="0.25">
      <c r="A227" s="288" t="s">
        <v>249</v>
      </c>
      <c r="B227" s="141"/>
      <c r="C227" s="289" t="s">
        <v>292</v>
      </c>
      <c r="D227" s="143"/>
      <c r="E227" s="176"/>
      <c r="F227" s="142"/>
      <c r="G227" s="255">
        <f>(G225)*0.25%</f>
        <v>20877.9084</v>
      </c>
      <c r="H227" s="340"/>
    </row>
    <row r="228" spans="1:10" s="100" customFormat="1" ht="16.5" customHeight="1" outlineLevel="1" thickBot="1" x14ac:dyDescent="0.35">
      <c r="A228" s="145"/>
      <c r="B228" s="141"/>
      <c r="C228" s="141"/>
      <c r="D228" s="143"/>
      <c r="E228" s="176"/>
      <c r="F228" s="142"/>
      <c r="G228" s="255"/>
      <c r="H228" s="340"/>
    </row>
    <row r="229" spans="1:10" s="100" customFormat="1" ht="16.5" customHeight="1" thickBot="1" x14ac:dyDescent="0.3">
      <c r="A229" s="94" t="s">
        <v>199</v>
      </c>
      <c r="B229" s="95"/>
      <c r="C229" s="96"/>
      <c r="D229" s="97"/>
      <c r="E229" s="177"/>
      <c r="F229" s="98"/>
      <c r="G229" s="99"/>
      <c r="H229" s="45"/>
    </row>
    <row r="230" spans="1:10" s="100" customFormat="1" ht="15" customHeight="1" x14ac:dyDescent="0.25">
      <c r="A230" s="102" t="s">
        <v>194</v>
      </c>
      <c r="B230" s="103" t="s">
        <v>338</v>
      </c>
      <c r="C230" s="104"/>
      <c r="D230" s="105"/>
      <c r="E230" s="178"/>
      <c r="F230" s="286"/>
      <c r="G230" s="269">
        <f>SUM(G225,G227)</f>
        <v>8372041.2684000004</v>
      </c>
      <c r="H230" s="341"/>
    </row>
    <row r="231" spans="1:10" s="101" customFormat="1" ht="15" customHeight="1" x14ac:dyDescent="0.25">
      <c r="A231" s="107" t="s">
        <v>193</v>
      </c>
      <c r="B231" s="108" t="s">
        <v>200</v>
      </c>
      <c r="C231" s="109"/>
      <c r="D231" s="110"/>
      <c r="E231" s="183">
        <v>0.1</v>
      </c>
      <c r="F231" s="286"/>
      <c r="G231" s="111">
        <f>(G230*E231)</f>
        <v>837204.12684000004</v>
      </c>
      <c r="H231" s="342"/>
    </row>
    <row r="232" spans="1:10" s="101" customFormat="1" ht="15" customHeight="1" x14ac:dyDescent="0.25">
      <c r="A232" s="112" t="s">
        <v>192</v>
      </c>
      <c r="B232" t="s">
        <v>336</v>
      </c>
      <c r="C232" s="109"/>
      <c r="D232" s="110"/>
      <c r="E232" s="183"/>
      <c r="F232" s="113"/>
      <c r="G232" s="114">
        <f>SUM(G230:G231)</f>
        <v>9209245.3952400014</v>
      </c>
      <c r="H232" s="342"/>
    </row>
    <row r="233" spans="1:10" s="100" customFormat="1" ht="15" customHeight="1" x14ac:dyDescent="0.25">
      <c r="A233" s="107" t="s">
        <v>137</v>
      </c>
      <c r="B233" s="108" t="s">
        <v>201</v>
      </c>
      <c r="C233" s="115"/>
      <c r="D233" s="116"/>
      <c r="E233" s="358">
        <v>0.12</v>
      </c>
      <c r="F233" s="106"/>
      <c r="G233" s="117">
        <f>(G232*E233)</f>
        <v>1105109.4474288002</v>
      </c>
      <c r="H233" s="343"/>
    </row>
    <row r="234" spans="1:10" s="101" customFormat="1" ht="15" customHeight="1" thickBot="1" x14ac:dyDescent="0.3">
      <c r="A234" s="112" t="s">
        <v>202</v>
      </c>
      <c r="B234" s="118" t="s">
        <v>337</v>
      </c>
      <c r="C234" s="119"/>
      <c r="D234" s="110"/>
      <c r="E234" s="268">
        <v>0.15</v>
      </c>
      <c r="F234" s="113"/>
      <c r="G234" s="120">
        <f>((G232+G233)*E234)</f>
        <v>1547153.2264003202</v>
      </c>
      <c r="H234" s="342"/>
    </row>
    <row r="235" spans="1:10" s="100" customFormat="1" ht="14.4" customHeight="1" thickBot="1" x14ac:dyDescent="0.3">
      <c r="A235" s="121" t="s">
        <v>203</v>
      </c>
      <c r="B235" s="381" t="s">
        <v>204</v>
      </c>
      <c r="C235" s="382"/>
      <c r="D235" s="122"/>
      <c r="E235" s="179"/>
      <c r="F235" s="285"/>
      <c r="G235" s="123">
        <f>SUM(G232:G234)</f>
        <v>11861508.069069121</v>
      </c>
      <c r="H235" s="343"/>
    </row>
    <row r="236" spans="1:10" s="100" customFormat="1" ht="15" customHeight="1" x14ac:dyDescent="0.25">
      <c r="A236" s="124"/>
      <c r="B236" s="125"/>
      <c r="C236" s="125"/>
      <c r="D236" s="126"/>
      <c r="E236" s="180"/>
      <c r="F236" s="127"/>
      <c r="G236" s="128"/>
      <c r="H236" s="343"/>
    </row>
    <row r="237" spans="1:10" s="68" customFormat="1" ht="15.5" x14ac:dyDescent="0.35">
      <c r="A237" s="70"/>
      <c r="B237" s="71"/>
      <c r="D237" s="69"/>
      <c r="E237" s="181"/>
      <c r="F237" s="93"/>
      <c r="G237" s="72"/>
      <c r="H237" s="72"/>
    </row>
    <row r="238" spans="1:10" x14ac:dyDescent="0.3">
      <c r="E238" s="9"/>
      <c r="F238" s="59"/>
      <c r="H238" s="344"/>
      <c r="J238" s="154"/>
    </row>
    <row r="239" spans="1:10" x14ac:dyDescent="0.3">
      <c r="E239" s="9"/>
      <c r="F239" s="59"/>
      <c r="H239" s="344"/>
    </row>
    <row r="240" spans="1:10" x14ac:dyDescent="0.3">
      <c r="E240" s="9"/>
      <c r="F240" s="5"/>
      <c r="H240" s="344"/>
    </row>
    <row r="241" spans="4:10" x14ac:dyDescent="0.3">
      <c r="E241" s="9"/>
      <c r="F241" s="5"/>
      <c r="H241" s="344"/>
      <c r="J241" s="154"/>
    </row>
    <row r="242" spans="4:10" x14ac:dyDescent="0.3">
      <c r="E242" s="9"/>
      <c r="F242" s="5"/>
    </row>
    <row r="243" spans="4:10" x14ac:dyDescent="0.3">
      <c r="E243" s="9"/>
      <c r="F243" s="5"/>
    </row>
    <row r="244" spans="4:10" x14ac:dyDescent="0.3">
      <c r="E244" s="9"/>
      <c r="F244" s="5"/>
      <c r="H244" s="345"/>
    </row>
    <row r="245" spans="4:10" x14ac:dyDescent="0.3">
      <c r="E245" s="9"/>
      <c r="F245" s="59"/>
      <c r="H245" s="345"/>
    </row>
    <row r="246" spans="4:10" x14ac:dyDescent="0.3">
      <c r="E246" s="9"/>
      <c r="F246" s="59"/>
    </row>
    <row r="247" spans="4:10" x14ac:dyDescent="0.3">
      <c r="E247" s="9"/>
      <c r="F247" s="59"/>
    </row>
    <row r="248" spans="4:10" x14ac:dyDescent="0.3">
      <c r="E248" s="9"/>
      <c r="F248" s="59"/>
    </row>
    <row r="249" spans="4:10" x14ac:dyDescent="0.3">
      <c r="F249" s="59"/>
    </row>
    <row r="250" spans="4:10" x14ac:dyDescent="0.3">
      <c r="F250" s="59"/>
    </row>
    <row r="251" spans="4:10" x14ac:dyDescent="0.3">
      <c r="F251" s="59"/>
    </row>
    <row r="252" spans="4:10" x14ac:dyDescent="0.3">
      <c r="D252" s="7"/>
      <c r="E252" s="298"/>
      <c r="F252" s="59"/>
      <c r="G252" s="276"/>
    </row>
    <row r="253" spans="4:10" x14ac:dyDescent="0.3">
      <c r="D253" s="7"/>
      <c r="E253" s="316"/>
      <c r="F253" s="297"/>
      <c r="G253" s="317"/>
    </row>
    <row r="254" spans="4:10" x14ac:dyDescent="0.3">
      <c r="D254" s="7"/>
      <c r="E254" s="316"/>
      <c r="F254" s="59"/>
      <c r="G254" s="297"/>
    </row>
    <row r="255" spans="4:10" x14ac:dyDescent="0.3">
      <c r="D255" s="7"/>
      <c r="E255" s="316"/>
      <c r="F255" s="59"/>
      <c r="G255" s="297"/>
      <c r="H255" s="346"/>
    </row>
    <row r="256" spans="4:10" x14ac:dyDescent="0.3">
      <c r="E256" s="316"/>
      <c r="F256" s="59"/>
      <c r="G256" s="318"/>
    </row>
    <row r="257" spans="4:7" x14ac:dyDescent="0.3">
      <c r="D257" s="160"/>
      <c r="E257" s="79"/>
      <c r="F257" s="297"/>
      <c r="G257" s="297"/>
    </row>
    <row r="258" spans="4:7" x14ac:dyDescent="0.3">
      <c r="F258" s="59"/>
      <c r="G258" s="297"/>
    </row>
    <row r="259" spans="4:7" x14ac:dyDescent="0.3">
      <c r="F259" s="59"/>
      <c r="G259" s="297"/>
    </row>
    <row r="260" spans="4:7" x14ac:dyDescent="0.3">
      <c r="F260" s="59"/>
      <c r="G260" s="297"/>
    </row>
    <row r="261" spans="4:7" x14ac:dyDescent="0.3">
      <c r="F261" s="319"/>
      <c r="G261" s="297"/>
    </row>
    <row r="262" spans="4:7" x14ac:dyDescent="0.3">
      <c r="D262" s="160"/>
      <c r="E262" s="79"/>
      <c r="F262" s="297"/>
      <c r="G262" s="297"/>
    </row>
    <row r="263" spans="4:7" x14ac:dyDescent="0.3">
      <c r="F263" s="59"/>
      <c r="G263" s="297"/>
    </row>
    <row r="264" spans="4:7" x14ac:dyDescent="0.3">
      <c r="F264" s="59"/>
      <c r="G264" s="297"/>
    </row>
    <row r="265" spans="4:7" x14ac:dyDescent="0.3">
      <c r="F265" s="160"/>
      <c r="G265" s="320"/>
    </row>
    <row r="266" spans="4:7" x14ac:dyDescent="0.3">
      <c r="F266" s="160"/>
      <c r="G266" s="320"/>
    </row>
    <row r="267" spans="4:7" x14ac:dyDescent="0.3">
      <c r="F267" s="160"/>
      <c r="G267" s="320"/>
    </row>
    <row r="268" spans="4:7" x14ac:dyDescent="0.3">
      <c r="F268" s="160"/>
      <c r="G268" s="320"/>
    </row>
    <row r="269" spans="4:7" x14ac:dyDescent="0.3">
      <c r="F269" s="160"/>
      <c r="G269" s="320"/>
    </row>
    <row r="270" spans="4:7" x14ac:dyDescent="0.3">
      <c r="F270" s="160"/>
      <c r="G270" s="320"/>
    </row>
    <row r="271" spans="4:7" x14ac:dyDescent="0.3">
      <c r="F271" s="59"/>
      <c r="G271" s="297"/>
    </row>
    <row r="272" spans="4:7" x14ac:dyDescent="0.3">
      <c r="F272" s="59"/>
      <c r="G272" s="297"/>
    </row>
    <row r="273" spans="6:7" x14ac:dyDescent="0.3">
      <c r="F273" s="59"/>
      <c r="G273" s="297"/>
    </row>
    <row r="274" spans="6:7" x14ac:dyDescent="0.3">
      <c r="F274" s="59"/>
      <c r="G274" s="297"/>
    </row>
    <row r="275" spans="6:7" x14ac:dyDescent="0.3">
      <c r="F275" s="59"/>
      <c r="G275" s="297"/>
    </row>
    <row r="276" spans="6:7" x14ac:dyDescent="0.3">
      <c r="F276" s="59"/>
      <c r="G276" s="297"/>
    </row>
    <row r="277" spans="6:7" x14ac:dyDescent="0.3">
      <c r="F277" s="59"/>
      <c r="G277" s="297"/>
    </row>
    <row r="278" spans="6:7" x14ac:dyDescent="0.3">
      <c r="F278" s="59"/>
    </row>
    <row r="279" spans="6:7" x14ac:dyDescent="0.3">
      <c r="F279" s="59"/>
    </row>
    <row r="280" spans="6:7" x14ac:dyDescent="0.3">
      <c r="F280" s="59"/>
    </row>
    <row r="281" spans="6:7" x14ac:dyDescent="0.3">
      <c r="F281" s="59"/>
    </row>
    <row r="282" spans="6:7" x14ac:dyDescent="0.3">
      <c r="F282" s="59"/>
    </row>
    <row r="283" spans="6:7" x14ac:dyDescent="0.3">
      <c r="F283" s="59"/>
    </row>
    <row r="284" spans="6:7" x14ac:dyDescent="0.3">
      <c r="F284" s="59"/>
    </row>
    <row r="285" spans="6:7" x14ac:dyDescent="0.3">
      <c r="F285" s="59"/>
    </row>
    <row r="286" spans="6:7" x14ac:dyDescent="0.3">
      <c r="F286" s="59"/>
    </row>
    <row r="287" spans="6:7" x14ac:dyDescent="0.3">
      <c r="F287" s="59"/>
    </row>
    <row r="288" spans="6:7" x14ac:dyDescent="0.3">
      <c r="F288" s="59"/>
    </row>
    <row r="289" spans="6:6" x14ac:dyDescent="0.3">
      <c r="F289" s="59"/>
    </row>
    <row r="290" spans="6:6" x14ac:dyDescent="0.3">
      <c r="F290" s="59"/>
    </row>
    <row r="291" spans="6:6" x14ac:dyDescent="0.3">
      <c r="F291" s="59"/>
    </row>
    <row r="292" spans="6:6" x14ac:dyDescent="0.3">
      <c r="F292" s="59"/>
    </row>
    <row r="293" spans="6:6" x14ac:dyDescent="0.3">
      <c r="F293" s="59"/>
    </row>
    <row r="294" spans="6:6" x14ac:dyDescent="0.3">
      <c r="F294" s="59"/>
    </row>
    <row r="295" spans="6:6" x14ac:dyDescent="0.3">
      <c r="F295" s="59"/>
    </row>
    <row r="296" spans="6:6" x14ac:dyDescent="0.3">
      <c r="F296" s="59"/>
    </row>
    <row r="297" spans="6:6" x14ac:dyDescent="0.3">
      <c r="F297" s="59"/>
    </row>
    <row r="298" spans="6:6" x14ac:dyDescent="0.3">
      <c r="F298" s="59"/>
    </row>
    <row r="299" spans="6:6" x14ac:dyDescent="0.3">
      <c r="F299" s="59"/>
    </row>
    <row r="300" spans="6:6" x14ac:dyDescent="0.3">
      <c r="F300" s="59"/>
    </row>
    <row r="301" spans="6:6" x14ac:dyDescent="0.3">
      <c r="F301" s="59"/>
    </row>
    <row r="302" spans="6:6" x14ac:dyDescent="0.3">
      <c r="F302" s="59"/>
    </row>
    <row r="303" spans="6:6" x14ac:dyDescent="0.3">
      <c r="F303" s="59"/>
    </row>
    <row r="304" spans="6:6" x14ac:dyDescent="0.3">
      <c r="F304" s="59"/>
    </row>
    <row r="305" spans="6:6" x14ac:dyDescent="0.3">
      <c r="F305" s="59"/>
    </row>
    <row r="306" spans="6:6" x14ac:dyDescent="0.3">
      <c r="F306" s="59"/>
    </row>
    <row r="307" spans="6:6" x14ac:dyDescent="0.3">
      <c r="F307" s="59"/>
    </row>
    <row r="308" spans="6:6" x14ac:dyDescent="0.3">
      <c r="F308" s="59"/>
    </row>
    <row r="309" spans="6:6" x14ac:dyDescent="0.3">
      <c r="F309" s="59"/>
    </row>
    <row r="310" spans="6:6" x14ac:dyDescent="0.3">
      <c r="F310" s="59"/>
    </row>
    <row r="311" spans="6:6" x14ac:dyDescent="0.3">
      <c r="F311" s="59"/>
    </row>
    <row r="312" spans="6:6" x14ac:dyDescent="0.3">
      <c r="F312" s="59"/>
    </row>
    <row r="313" spans="6:6" x14ac:dyDescent="0.3">
      <c r="F313" s="59"/>
    </row>
    <row r="314" spans="6:6" x14ac:dyDescent="0.3">
      <c r="F314" s="59"/>
    </row>
    <row r="315" spans="6:6" x14ac:dyDescent="0.3">
      <c r="F315" s="59"/>
    </row>
    <row r="316" spans="6:6" x14ac:dyDescent="0.3">
      <c r="F316" s="59"/>
    </row>
    <row r="317" spans="6:6" x14ac:dyDescent="0.3">
      <c r="F317" s="59"/>
    </row>
    <row r="318" spans="6:6" x14ac:dyDescent="0.3">
      <c r="F318" s="59"/>
    </row>
    <row r="319" spans="6:6" x14ac:dyDescent="0.3">
      <c r="F319" s="59"/>
    </row>
    <row r="320" spans="6:6" x14ac:dyDescent="0.3">
      <c r="F320" s="59"/>
    </row>
    <row r="321" spans="6:6" x14ac:dyDescent="0.3">
      <c r="F321" s="59"/>
    </row>
    <row r="322" spans="6:6" x14ac:dyDescent="0.3">
      <c r="F322" s="59"/>
    </row>
    <row r="323" spans="6:6" x14ac:dyDescent="0.3">
      <c r="F323" s="59"/>
    </row>
    <row r="324" spans="6:6" x14ac:dyDescent="0.3">
      <c r="F324" s="59"/>
    </row>
    <row r="325" spans="6:6" x14ac:dyDescent="0.3">
      <c r="F325" s="59"/>
    </row>
    <row r="326" spans="6:6" x14ac:dyDescent="0.3">
      <c r="F326" s="59"/>
    </row>
    <row r="327" spans="6:6" x14ac:dyDescent="0.3">
      <c r="F327" s="59"/>
    </row>
    <row r="328" spans="6:6" x14ac:dyDescent="0.3">
      <c r="F328" s="59"/>
    </row>
    <row r="329" spans="6:6" x14ac:dyDescent="0.3">
      <c r="F329" s="59"/>
    </row>
    <row r="330" spans="6:6" x14ac:dyDescent="0.3">
      <c r="F330" s="59"/>
    </row>
    <row r="331" spans="6:6" x14ac:dyDescent="0.3">
      <c r="F331" s="59"/>
    </row>
    <row r="332" spans="6:6" x14ac:dyDescent="0.3">
      <c r="F332" s="59"/>
    </row>
    <row r="333" spans="6:6" x14ac:dyDescent="0.3">
      <c r="F333" s="59"/>
    </row>
    <row r="334" spans="6:6" x14ac:dyDescent="0.3">
      <c r="F334" s="59"/>
    </row>
    <row r="335" spans="6:6" x14ac:dyDescent="0.3">
      <c r="F335" s="59"/>
    </row>
    <row r="336" spans="6:6" x14ac:dyDescent="0.3">
      <c r="F336" s="59"/>
    </row>
    <row r="337" spans="6:6" x14ac:dyDescent="0.3">
      <c r="F337" s="59"/>
    </row>
    <row r="338" spans="6:6" x14ac:dyDescent="0.3">
      <c r="F338" s="59"/>
    </row>
    <row r="339" spans="6:6" x14ac:dyDescent="0.3">
      <c r="F339" s="59"/>
    </row>
    <row r="340" spans="6:6" x14ac:dyDescent="0.3">
      <c r="F340" s="59"/>
    </row>
    <row r="341" spans="6:6" x14ac:dyDescent="0.3">
      <c r="F341" s="59"/>
    </row>
    <row r="342" spans="6:6" x14ac:dyDescent="0.3">
      <c r="F342" s="59"/>
    </row>
    <row r="343" spans="6:6" x14ac:dyDescent="0.3">
      <c r="F343" s="59"/>
    </row>
    <row r="344" spans="6:6" x14ac:dyDescent="0.3">
      <c r="F344" s="59"/>
    </row>
    <row r="345" spans="6:6" x14ac:dyDescent="0.3">
      <c r="F345" s="59"/>
    </row>
    <row r="346" spans="6:6" x14ac:dyDescent="0.3">
      <c r="F346" s="59"/>
    </row>
    <row r="347" spans="6:6" x14ac:dyDescent="0.3">
      <c r="F347" s="59"/>
    </row>
    <row r="348" spans="6:6" x14ac:dyDescent="0.3">
      <c r="F348" s="59"/>
    </row>
    <row r="349" spans="6:6" x14ac:dyDescent="0.3">
      <c r="F349" s="59"/>
    </row>
    <row r="350" spans="6:6" x14ac:dyDescent="0.3">
      <c r="F350" s="59"/>
    </row>
    <row r="351" spans="6:6" x14ac:dyDescent="0.3">
      <c r="F351" s="59"/>
    </row>
    <row r="352" spans="6:6" x14ac:dyDescent="0.3">
      <c r="F352" s="59"/>
    </row>
    <row r="353" spans="6:6" x14ac:dyDescent="0.3">
      <c r="F353" s="59"/>
    </row>
    <row r="354" spans="6:6" x14ac:dyDescent="0.3">
      <c r="F354" s="59"/>
    </row>
    <row r="355" spans="6:6" x14ac:dyDescent="0.3">
      <c r="F355" s="59"/>
    </row>
    <row r="356" spans="6:6" x14ac:dyDescent="0.3">
      <c r="F356" s="59"/>
    </row>
    <row r="357" spans="6:6" x14ac:dyDescent="0.3">
      <c r="F357" s="59"/>
    </row>
    <row r="358" spans="6:6" x14ac:dyDescent="0.3">
      <c r="F358" s="59"/>
    </row>
    <row r="359" spans="6:6" x14ac:dyDescent="0.3">
      <c r="F359" s="59"/>
    </row>
    <row r="360" spans="6:6" x14ac:dyDescent="0.3">
      <c r="F360" s="59"/>
    </row>
    <row r="361" spans="6:6" x14ac:dyDescent="0.3">
      <c r="F361" s="59"/>
    </row>
    <row r="362" spans="6:6" x14ac:dyDescent="0.3">
      <c r="F362" s="59"/>
    </row>
    <row r="363" spans="6:6" x14ac:dyDescent="0.3">
      <c r="F363" s="59"/>
    </row>
  </sheetData>
  <mergeCells count="2">
    <mergeCell ref="A1:G2"/>
    <mergeCell ref="B235:C235"/>
  </mergeCells>
  <pageMargins left="0.25" right="0.25" top="0.75" bottom="0.75" header="0.3" footer="0.3"/>
  <pageSetup paperSize="9" scale="56" fitToHeight="0" orientation="portrait" r:id="rId1"/>
  <headerFooter>
    <oddHeader xml:space="preserve">&amp;R </oddHeader>
    <oddFooter>&amp;C&amp;F&amp;R&amp;P of  &amp;N</oddFooter>
  </headerFooter>
  <rowBreaks count="2" manualBreakCount="2">
    <brk id="90" max="6" man="1"/>
    <brk id="21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H54"/>
  <sheetViews>
    <sheetView view="pageBreakPreview" zoomScale="70" zoomScaleNormal="100" zoomScaleSheetLayoutView="70" workbookViewId="0">
      <selection activeCell="K22" sqref="K22"/>
    </sheetView>
  </sheetViews>
  <sheetFormatPr defaultRowHeight="12.5" x14ac:dyDescent="0.25"/>
  <cols>
    <col min="1" max="1" width="10.08984375" style="184" customWidth="1"/>
    <col min="2" max="2" width="11.81640625" style="184" customWidth="1"/>
    <col min="3" max="3" width="86.36328125" style="184" customWidth="1"/>
    <col min="4" max="4" width="19.36328125" style="184" customWidth="1"/>
    <col min="5" max="5" width="15.453125" style="184" customWidth="1"/>
    <col min="6" max="6" width="14.08984375" style="193" customWidth="1"/>
    <col min="7" max="7" width="20.08984375" style="193" customWidth="1"/>
    <col min="8" max="189" width="8.90625" style="184"/>
    <col min="190" max="190" width="9.1796875" style="184" customWidth="1"/>
    <col min="191" max="191" width="6.81640625" style="184" customWidth="1"/>
    <col min="192" max="192" width="40.81640625" style="184" customWidth="1"/>
    <col min="193" max="196" width="9.1796875" style="184" customWidth="1"/>
    <col min="197" max="445" width="8.90625" style="184"/>
    <col min="446" max="446" width="9.1796875" style="184" customWidth="1"/>
    <col min="447" max="447" width="6.81640625" style="184" customWidth="1"/>
    <col min="448" max="448" width="40.81640625" style="184" customWidth="1"/>
    <col min="449" max="452" width="9.1796875" style="184" customWidth="1"/>
    <col min="453" max="701" width="8.90625" style="184"/>
    <col min="702" max="702" width="9.1796875" style="184" customWidth="1"/>
    <col min="703" max="703" width="6.81640625" style="184" customWidth="1"/>
    <col min="704" max="704" width="40.81640625" style="184" customWidth="1"/>
    <col min="705" max="708" width="9.1796875" style="184" customWidth="1"/>
    <col min="709" max="957" width="8.90625" style="184"/>
    <col min="958" max="958" width="9.1796875" style="184" customWidth="1"/>
    <col min="959" max="959" width="6.81640625" style="184" customWidth="1"/>
    <col min="960" max="960" width="40.81640625" style="184" customWidth="1"/>
    <col min="961" max="964" width="9.1796875" style="184" customWidth="1"/>
    <col min="965" max="1213" width="8.90625" style="184"/>
    <col min="1214" max="1214" width="9.1796875" style="184" customWidth="1"/>
    <col min="1215" max="1215" width="6.81640625" style="184" customWidth="1"/>
    <col min="1216" max="1216" width="40.81640625" style="184" customWidth="1"/>
    <col min="1217" max="1220" width="9.1796875" style="184" customWidth="1"/>
    <col min="1221" max="1469" width="8.90625" style="184"/>
    <col min="1470" max="1470" width="9.1796875" style="184" customWidth="1"/>
    <col min="1471" max="1471" width="6.81640625" style="184" customWidth="1"/>
    <col min="1472" max="1472" width="40.81640625" style="184" customWidth="1"/>
    <col min="1473" max="1476" width="9.1796875" style="184" customWidth="1"/>
    <col min="1477" max="1725" width="8.90625" style="184"/>
    <col min="1726" max="1726" width="9.1796875" style="184" customWidth="1"/>
    <col min="1727" max="1727" width="6.81640625" style="184" customWidth="1"/>
    <col min="1728" max="1728" width="40.81640625" style="184" customWidth="1"/>
    <col min="1729" max="1732" width="9.1796875" style="184" customWidth="1"/>
    <col min="1733" max="1981" width="8.90625" style="184"/>
    <col min="1982" max="1982" width="9.1796875" style="184" customWidth="1"/>
    <col min="1983" max="1983" width="6.81640625" style="184" customWidth="1"/>
    <col min="1984" max="1984" width="40.81640625" style="184" customWidth="1"/>
    <col min="1985" max="1988" width="9.1796875" style="184" customWidth="1"/>
    <col min="1989" max="2237" width="8.90625" style="184"/>
    <col min="2238" max="2238" width="9.1796875" style="184" customWidth="1"/>
    <col min="2239" max="2239" width="6.81640625" style="184" customWidth="1"/>
    <col min="2240" max="2240" width="40.81640625" style="184" customWidth="1"/>
    <col min="2241" max="2244" width="9.1796875" style="184" customWidth="1"/>
    <col min="2245" max="2493" width="8.90625" style="184"/>
    <col min="2494" max="2494" width="9.1796875" style="184" customWidth="1"/>
    <col min="2495" max="2495" width="6.81640625" style="184" customWidth="1"/>
    <col min="2496" max="2496" width="40.81640625" style="184" customWidth="1"/>
    <col min="2497" max="2500" width="9.1796875" style="184" customWidth="1"/>
    <col min="2501" max="2749" width="8.90625" style="184"/>
    <col min="2750" max="2750" width="9.1796875" style="184" customWidth="1"/>
    <col min="2751" max="2751" width="6.81640625" style="184" customWidth="1"/>
    <col min="2752" max="2752" width="40.81640625" style="184" customWidth="1"/>
    <col min="2753" max="2756" width="9.1796875" style="184" customWidth="1"/>
    <col min="2757" max="3005" width="8.90625" style="184"/>
    <col min="3006" max="3006" width="9.1796875" style="184" customWidth="1"/>
    <col min="3007" max="3007" width="6.81640625" style="184" customWidth="1"/>
    <col min="3008" max="3008" width="40.81640625" style="184" customWidth="1"/>
    <col min="3009" max="3012" width="9.1796875" style="184" customWidth="1"/>
    <col min="3013" max="3261" width="8.90625" style="184"/>
    <col min="3262" max="3262" width="9.1796875" style="184" customWidth="1"/>
    <col min="3263" max="3263" width="6.81640625" style="184" customWidth="1"/>
    <col min="3264" max="3264" width="40.81640625" style="184" customWidth="1"/>
    <col min="3265" max="3268" width="9.1796875" style="184" customWidth="1"/>
    <col min="3269" max="3517" width="8.90625" style="184"/>
    <col min="3518" max="3518" width="9.1796875" style="184" customWidth="1"/>
    <col min="3519" max="3519" width="6.81640625" style="184" customWidth="1"/>
    <col min="3520" max="3520" width="40.81640625" style="184" customWidth="1"/>
    <col min="3521" max="3524" width="9.1796875" style="184" customWidth="1"/>
    <col min="3525" max="3773" width="8.90625" style="184"/>
    <col min="3774" max="3774" width="9.1796875" style="184" customWidth="1"/>
    <col min="3775" max="3775" width="6.81640625" style="184" customWidth="1"/>
    <col min="3776" max="3776" width="40.81640625" style="184" customWidth="1"/>
    <col min="3777" max="3780" width="9.1796875" style="184" customWidth="1"/>
    <col min="3781" max="4029" width="8.90625" style="184"/>
    <col min="4030" max="4030" width="9.1796875" style="184" customWidth="1"/>
    <col min="4031" max="4031" width="6.81640625" style="184" customWidth="1"/>
    <col min="4032" max="4032" width="40.81640625" style="184" customWidth="1"/>
    <col min="4033" max="4036" width="9.1796875" style="184" customWidth="1"/>
    <col min="4037" max="4285" width="8.90625" style="184"/>
    <col min="4286" max="4286" width="9.1796875" style="184" customWidth="1"/>
    <col min="4287" max="4287" width="6.81640625" style="184" customWidth="1"/>
    <col min="4288" max="4288" width="40.81640625" style="184" customWidth="1"/>
    <col min="4289" max="4292" width="9.1796875" style="184" customWidth="1"/>
    <col min="4293" max="4541" width="8.90625" style="184"/>
    <col min="4542" max="4542" width="9.1796875" style="184" customWidth="1"/>
    <col min="4543" max="4543" width="6.81640625" style="184" customWidth="1"/>
    <col min="4544" max="4544" width="40.81640625" style="184" customWidth="1"/>
    <col min="4545" max="4548" width="9.1796875" style="184" customWidth="1"/>
    <col min="4549" max="4797" width="8.90625" style="184"/>
    <col min="4798" max="4798" width="9.1796875" style="184" customWidth="1"/>
    <col min="4799" max="4799" width="6.81640625" style="184" customWidth="1"/>
    <col min="4800" max="4800" width="40.81640625" style="184" customWidth="1"/>
    <col min="4801" max="4804" width="9.1796875" style="184" customWidth="1"/>
    <col min="4805" max="5053" width="8.90625" style="184"/>
    <col min="5054" max="5054" width="9.1796875" style="184" customWidth="1"/>
    <col min="5055" max="5055" width="6.81640625" style="184" customWidth="1"/>
    <col min="5056" max="5056" width="40.81640625" style="184" customWidth="1"/>
    <col min="5057" max="5060" width="9.1796875" style="184" customWidth="1"/>
    <col min="5061" max="5309" width="8.90625" style="184"/>
    <col min="5310" max="5310" width="9.1796875" style="184" customWidth="1"/>
    <col min="5311" max="5311" width="6.81640625" style="184" customWidth="1"/>
    <col min="5312" max="5312" width="40.81640625" style="184" customWidth="1"/>
    <col min="5313" max="5316" width="9.1796875" style="184" customWidth="1"/>
    <col min="5317" max="5565" width="8.90625" style="184"/>
    <col min="5566" max="5566" width="9.1796875" style="184" customWidth="1"/>
    <col min="5567" max="5567" width="6.81640625" style="184" customWidth="1"/>
    <col min="5568" max="5568" width="40.81640625" style="184" customWidth="1"/>
    <col min="5569" max="5572" width="9.1796875" style="184" customWidth="1"/>
    <col min="5573" max="5821" width="8.90625" style="184"/>
    <col min="5822" max="5822" width="9.1796875" style="184" customWidth="1"/>
    <col min="5823" max="5823" width="6.81640625" style="184" customWidth="1"/>
    <col min="5824" max="5824" width="40.81640625" style="184" customWidth="1"/>
    <col min="5825" max="5828" width="9.1796875" style="184" customWidth="1"/>
    <col min="5829" max="6077" width="8.90625" style="184"/>
    <col min="6078" max="6078" width="9.1796875" style="184" customWidth="1"/>
    <col min="6079" max="6079" width="6.81640625" style="184" customWidth="1"/>
    <col min="6080" max="6080" width="40.81640625" style="184" customWidth="1"/>
    <col min="6081" max="6084" width="9.1796875" style="184" customWidth="1"/>
    <col min="6085" max="6333" width="8.90625" style="184"/>
    <col min="6334" max="6334" width="9.1796875" style="184" customWidth="1"/>
    <col min="6335" max="6335" width="6.81640625" style="184" customWidth="1"/>
    <col min="6336" max="6336" width="40.81640625" style="184" customWidth="1"/>
    <col min="6337" max="6340" width="9.1796875" style="184" customWidth="1"/>
    <col min="6341" max="6589" width="8.90625" style="184"/>
    <col min="6590" max="6590" width="9.1796875" style="184" customWidth="1"/>
    <col min="6591" max="6591" width="6.81640625" style="184" customWidth="1"/>
    <col min="6592" max="6592" width="40.81640625" style="184" customWidth="1"/>
    <col min="6593" max="6596" width="9.1796875" style="184" customWidth="1"/>
    <col min="6597" max="6845" width="8.90625" style="184"/>
    <col min="6846" max="6846" width="9.1796875" style="184" customWidth="1"/>
    <col min="6847" max="6847" width="6.81640625" style="184" customWidth="1"/>
    <col min="6848" max="6848" width="40.81640625" style="184" customWidth="1"/>
    <col min="6849" max="6852" width="9.1796875" style="184" customWidth="1"/>
    <col min="6853" max="7101" width="8.90625" style="184"/>
    <col min="7102" max="7102" width="9.1796875" style="184" customWidth="1"/>
    <col min="7103" max="7103" width="6.81640625" style="184" customWidth="1"/>
    <col min="7104" max="7104" width="40.81640625" style="184" customWidth="1"/>
    <col min="7105" max="7108" width="9.1796875" style="184" customWidth="1"/>
    <col min="7109" max="7357" width="8.90625" style="184"/>
    <col min="7358" max="7358" width="9.1796875" style="184" customWidth="1"/>
    <col min="7359" max="7359" width="6.81640625" style="184" customWidth="1"/>
    <col min="7360" max="7360" width="40.81640625" style="184" customWidth="1"/>
    <col min="7361" max="7364" width="9.1796875" style="184" customWidth="1"/>
    <col min="7365" max="7613" width="8.90625" style="184"/>
    <col min="7614" max="7614" width="9.1796875" style="184" customWidth="1"/>
    <col min="7615" max="7615" width="6.81640625" style="184" customWidth="1"/>
    <col min="7616" max="7616" width="40.81640625" style="184" customWidth="1"/>
    <col min="7617" max="7620" width="9.1796875" style="184" customWidth="1"/>
    <col min="7621" max="7869" width="8.90625" style="184"/>
    <col min="7870" max="7870" width="9.1796875" style="184" customWidth="1"/>
    <col min="7871" max="7871" width="6.81640625" style="184" customWidth="1"/>
    <col min="7872" max="7872" width="40.81640625" style="184" customWidth="1"/>
    <col min="7873" max="7876" width="9.1796875" style="184" customWidth="1"/>
    <col min="7877" max="8125" width="8.90625" style="184"/>
    <col min="8126" max="8126" width="9.1796875" style="184" customWidth="1"/>
    <col min="8127" max="8127" width="6.81640625" style="184" customWidth="1"/>
    <col min="8128" max="8128" width="40.81640625" style="184" customWidth="1"/>
    <col min="8129" max="8132" width="9.1796875" style="184" customWidth="1"/>
    <col min="8133" max="8381" width="8.90625" style="184"/>
    <col min="8382" max="8382" width="9.1796875" style="184" customWidth="1"/>
    <col min="8383" max="8383" width="6.81640625" style="184" customWidth="1"/>
    <col min="8384" max="8384" width="40.81640625" style="184" customWidth="1"/>
    <col min="8385" max="8388" width="9.1796875" style="184" customWidth="1"/>
    <col min="8389" max="8637" width="8.90625" style="184"/>
    <col min="8638" max="8638" width="9.1796875" style="184" customWidth="1"/>
    <col min="8639" max="8639" width="6.81640625" style="184" customWidth="1"/>
    <col min="8640" max="8640" width="40.81640625" style="184" customWidth="1"/>
    <col min="8641" max="8644" width="9.1796875" style="184" customWidth="1"/>
    <col min="8645" max="8893" width="8.90625" style="184"/>
    <col min="8894" max="8894" width="9.1796875" style="184" customWidth="1"/>
    <col min="8895" max="8895" width="6.81640625" style="184" customWidth="1"/>
    <col min="8896" max="8896" width="40.81640625" style="184" customWidth="1"/>
    <col min="8897" max="8900" width="9.1796875" style="184" customWidth="1"/>
    <col min="8901" max="9149" width="8.90625" style="184"/>
    <col min="9150" max="9150" width="9.1796875" style="184" customWidth="1"/>
    <col min="9151" max="9151" width="6.81640625" style="184" customWidth="1"/>
    <col min="9152" max="9152" width="40.81640625" style="184" customWidth="1"/>
    <col min="9153" max="9156" width="9.1796875" style="184" customWidth="1"/>
    <col min="9157" max="9405" width="8.90625" style="184"/>
    <col min="9406" max="9406" width="9.1796875" style="184" customWidth="1"/>
    <col min="9407" max="9407" width="6.81640625" style="184" customWidth="1"/>
    <col min="9408" max="9408" width="40.81640625" style="184" customWidth="1"/>
    <col min="9409" max="9412" width="9.1796875" style="184" customWidth="1"/>
    <col min="9413" max="9661" width="8.90625" style="184"/>
    <col min="9662" max="9662" width="9.1796875" style="184" customWidth="1"/>
    <col min="9663" max="9663" width="6.81640625" style="184" customWidth="1"/>
    <col min="9664" max="9664" width="40.81640625" style="184" customWidth="1"/>
    <col min="9665" max="9668" width="9.1796875" style="184" customWidth="1"/>
    <col min="9669" max="9917" width="8.90625" style="184"/>
    <col min="9918" max="9918" width="9.1796875" style="184" customWidth="1"/>
    <col min="9919" max="9919" width="6.81640625" style="184" customWidth="1"/>
    <col min="9920" max="9920" width="40.81640625" style="184" customWidth="1"/>
    <col min="9921" max="9924" width="9.1796875" style="184" customWidth="1"/>
    <col min="9925" max="10173" width="8.90625" style="184"/>
    <col min="10174" max="10174" width="9.1796875" style="184" customWidth="1"/>
    <col min="10175" max="10175" width="6.81640625" style="184" customWidth="1"/>
    <col min="10176" max="10176" width="40.81640625" style="184" customWidth="1"/>
    <col min="10177" max="10180" width="9.1796875" style="184" customWidth="1"/>
    <col min="10181" max="10429" width="8.90625" style="184"/>
    <col min="10430" max="10430" width="9.1796875" style="184" customWidth="1"/>
    <col min="10431" max="10431" width="6.81640625" style="184" customWidth="1"/>
    <col min="10432" max="10432" width="40.81640625" style="184" customWidth="1"/>
    <col min="10433" max="10436" width="9.1796875" style="184" customWidth="1"/>
    <col min="10437" max="10685" width="8.90625" style="184"/>
    <col min="10686" max="10686" width="9.1796875" style="184" customWidth="1"/>
    <col min="10687" max="10687" width="6.81640625" style="184" customWidth="1"/>
    <col min="10688" max="10688" width="40.81640625" style="184" customWidth="1"/>
    <col min="10689" max="10692" width="9.1796875" style="184" customWidth="1"/>
    <col min="10693" max="10941" width="8.90625" style="184"/>
    <col min="10942" max="10942" width="9.1796875" style="184" customWidth="1"/>
    <col min="10943" max="10943" width="6.81640625" style="184" customWidth="1"/>
    <col min="10944" max="10944" width="40.81640625" style="184" customWidth="1"/>
    <col min="10945" max="10948" width="9.1796875" style="184" customWidth="1"/>
    <col min="10949" max="11197" width="8.90625" style="184"/>
    <col min="11198" max="11198" width="9.1796875" style="184" customWidth="1"/>
    <col min="11199" max="11199" width="6.81640625" style="184" customWidth="1"/>
    <col min="11200" max="11200" width="40.81640625" style="184" customWidth="1"/>
    <col min="11201" max="11204" width="9.1796875" style="184" customWidth="1"/>
    <col min="11205" max="11453" width="8.90625" style="184"/>
    <col min="11454" max="11454" width="9.1796875" style="184" customWidth="1"/>
    <col min="11455" max="11455" width="6.81640625" style="184" customWidth="1"/>
    <col min="11456" max="11456" width="40.81640625" style="184" customWidth="1"/>
    <col min="11457" max="11460" width="9.1796875" style="184" customWidth="1"/>
    <col min="11461" max="11709" width="8.90625" style="184"/>
    <col min="11710" max="11710" width="9.1796875" style="184" customWidth="1"/>
    <col min="11711" max="11711" width="6.81640625" style="184" customWidth="1"/>
    <col min="11712" max="11712" width="40.81640625" style="184" customWidth="1"/>
    <col min="11713" max="11716" width="9.1796875" style="184" customWidth="1"/>
    <col min="11717" max="11965" width="8.90625" style="184"/>
    <col min="11966" max="11966" width="9.1796875" style="184" customWidth="1"/>
    <col min="11967" max="11967" width="6.81640625" style="184" customWidth="1"/>
    <col min="11968" max="11968" width="40.81640625" style="184" customWidth="1"/>
    <col min="11969" max="11972" width="9.1796875" style="184" customWidth="1"/>
    <col min="11973" max="12221" width="8.90625" style="184"/>
    <col min="12222" max="12222" width="9.1796875" style="184" customWidth="1"/>
    <col min="12223" max="12223" width="6.81640625" style="184" customWidth="1"/>
    <col min="12224" max="12224" width="40.81640625" style="184" customWidth="1"/>
    <col min="12225" max="12228" width="9.1796875" style="184" customWidth="1"/>
    <col min="12229" max="12477" width="8.90625" style="184"/>
    <col min="12478" max="12478" width="9.1796875" style="184" customWidth="1"/>
    <col min="12479" max="12479" width="6.81640625" style="184" customWidth="1"/>
    <col min="12480" max="12480" width="40.81640625" style="184" customWidth="1"/>
    <col min="12481" max="12484" width="9.1796875" style="184" customWidth="1"/>
    <col min="12485" max="12733" width="8.90625" style="184"/>
    <col min="12734" max="12734" width="9.1796875" style="184" customWidth="1"/>
    <col min="12735" max="12735" width="6.81640625" style="184" customWidth="1"/>
    <col min="12736" max="12736" width="40.81640625" style="184" customWidth="1"/>
    <col min="12737" max="12740" width="9.1796875" style="184" customWidth="1"/>
    <col min="12741" max="12989" width="8.90625" style="184"/>
    <col min="12990" max="12990" width="9.1796875" style="184" customWidth="1"/>
    <col min="12991" max="12991" width="6.81640625" style="184" customWidth="1"/>
    <col min="12992" max="12992" width="40.81640625" style="184" customWidth="1"/>
    <col min="12993" max="12996" width="9.1796875" style="184" customWidth="1"/>
    <col min="12997" max="13245" width="8.90625" style="184"/>
    <col min="13246" max="13246" width="9.1796875" style="184" customWidth="1"/>
    <col min="13247" max="13247" width="6.81640625" style="184" customWidth="1"/>
    <col min="13248" max="13248" width="40.81640625" style="184" customWidth="1"/>
    <col min="13249" max="13252" width="9.1796875" style="184" customWidth="1"/>
    <col min="13253" max="13501" width="8.90625" style="184"/>
    <col min="13502" max="13502" width="9.1796875" style="184" customWidth="1"/>
    <col min="13503" max="13503" width="6.81640625" style="184" customWidth="1"/>
    <col min="13504" max="13504" width="40.81640625" style="184" customWidth="1"/>
    <col min="13505" max="13508" width="9.1796875" style="184" customWidth="1"/>
    <col min="13509" max="13757" width="8.90625" style="184"/>
    <col min="13758" max="13758" width="9.1796875" style="184" customWidth="1"/>
    <col min="13759" max="13759" width="6.81640625" style="184" customWidth="1"/>
    <col min="13760" max="13760" width="40.81640625" style="184" customWidth="1"/>
    <col min="13761" max="13764" width="9.1796875" style="184" customWidth="1"/>
    <col min="13765" max="14013" width="8.90625" style="184"/>
    <col min="14014" max="14014" width="9.1796875" style="184" customWidth="1"/>
    <col min="14015" max="14015" width="6.81640625" style="184" customWidth="1"/>
    <col min="14016" max="14016" width="40.81640625" style="184" customWidth="1"/>
    <col min="14017" max="14020" width="9.1796875" style="184" customWidth="1"/>
    <col min="14021" max="14269" width="8.90625" style="184"/>
    <col min="14270" max="14270" width="9.1796875" style="184" customWidth="1"/>
    <col min="14271" max="14271" width="6.81640625" style="184" customWidth="1"/>
    <col min="14272" max="14272" width="40.81640625" style="184" customWidth="1"/>
    <col min="14273" max="14276" width="9.1796875" style="184" customWidth="1"/>
    <col min="14277" max="14525" width="8.90625" style="184"/>
    <col min="14526" max="14526" width="9.1796875" style="184" customWidth="1"/>
    <col min="14527" max="14527" width="6.81640625" style="184" customWidth="1"/>
    <col min="14528" max="14528" width="40.81640625" style="184" customWidth="1"/>
    <col min="14529" max="14532" width="9.1796875" style="184" customWidth="1"/>
    <col min="14533" max="14781" width="8.90625" style="184"/>
    <col min="14782" max="14782" width="9.1796875" style="184" customWidth="1"/>
    <col min="14783" max="14783" width="6.81640625" style="184" customWidth="1"/>
    <col min="14784" max="14784" width="40.81640625" style="184" customWidth="1"/>
    <col min="14785" max="14788" width="9.1796875" style="184" customWidth="1"/>
    <col min="14789" max="15037" width="8.90625" style="184"/>
    <col min="15038" max="15038" width="9.1796875" style="184" customWidth="1"/>
    <col min="15039" max="15039" width="6.81640625" style="184" customWidth="1"/>
    <col min="15040" max="15040" width="40.81640625" style="184" customWidth="1"/>
    <col min="15041" max="15044" width="9.1796875" style="184" customWidth="1"/>
    <col min="15045" max="15293" width="8.90625" style="184"/>
    <col min="15294" max="15294" width="9.1796875" style="184" customWidth="1"/>
    <col min="15295" max="15295" width="6.81640625" style="184" customWidth="1"/>
    <col min="15296" max="15296" width="40.81640625" style="184" customWidth="1"/>
    <col min="15297" max="15300" width="9.1796875" style="184" customWidth="1"/>
    <col min="15301" max="15549" width="8.90625" style="184"/>
    <col min="15550" max="15550" width="9.1796875" style="184" customWidth="1"/>
    <col min="15551" max="15551" width="6.81640625" style="184" customWidth="1"/>
    <col min="15552" max="15552" width="40.81640625" style="184" customWidth="1"/>
    <col min="15553" max="15556" width="9.1796875" style="184" customWidth="1"/>
    <col min="15557" max="15805" width="8.90625" style="184"/>
    <col min="15806" max="15806" width="9.1796875" style="184" customWidth="1"/>
    <col min="15807" max="15807" width="6.81640625" style="184" customWidth="1"/>
    <col min="15808" max="15808" width="40.81640625" style="184" customWidth="1"/>
    <col min="15809" max="15812" width="9.1796875" style="184" customWidth="1"/>
    <col min="15813" max="16061" width="8.90625" style="184"/>
    <col min="16062" max="16062" width="9.1796875" style="184" customWidth="1"/>
    <col min="16063" max="16063" width="6.81640625" style="184" customWidth="1"/>
    <col min="16064" max="16064" width="40.81640625" style="184" customWidth="1"/>
    <col min="16065" max="16068" width="9.1796875" style="184" customWidth="1"/>
    <col min="16069" max="16384" width="8.90625" style="184"/>
  </cols>
  <sheetData>
    <row r="1" spans="1:7" ht="28.75" customHeight="1" x14ac:dyDescent="0.3">
      <c r="A1" s="383" t="str">
        <f>BOQ!A1</f>
        <v>CONTRACT NO. ZNB01309/00000/00/POR/INF/22/T: PROVISION OF MAINTENANCE ON VARIOUS PROVINCIAL ROADS OVER A PERIOD OF 36 MONTHS WITHIN UMDONI NORTHERN ZONE 2 UNDER COST CENTRE PORT SHEPSTONE IN THE DURBAN REGION.  CIDB GRADE 7CE OR HIGHER</v>
      </c>
      <c r="B1" s="383"/>
      <c r="C1" s="383"/>
      <c r="D1" s="383"/>
      <c r="E1" s="383"/>
      <c r="F1" s="383"/>
      <c r="G1" s="383"/>
    </row>
    <row r="2" spans="1:7" ht="13" x14ac:dyDescent="0.25">
      <c r="A2" s="11" t="s">
        <v>0</v>
      </c>
      <c r="B2" s="11"/>
      <c r="C2" s="11" t="s">
        <v>1</v>
      </c>
      <c r="D2" s="232" t="s">
        <v>2</v>
      </c>
      <c r="E2" s="161" t="s">
        <v>3</v>
      </c>
      <c r="F2" s="80" t="s">
        <v>4</v>
      </c>
      <c r="G2" s="55" t="s">
        <v>213</v>
      </c>
    </row>
    <row r="3" spans="1:7" ht="13" x14ac:dyDescent="0.25">
      <c r="A3" s="41" t="s">
        <v>321</v>
      </c>
      <c r="B3" s="41"/>
      <c r="C3" s="213"/>
      <c r="D3" s="214"/>
      <c r="E3" s="215"/>
      <c r="F3" s="216"/>
      <c r="G3" s="217"/>
    </row>
    <row r="4" spans="1:7" ht="13" x14ac:dyDescent="0.25">
      <c r="A4" s="73" t="s">
        <v>202</v>
      </c>
      <c r="B4" s="42"/>
      <c r="C4" s="63" t="s">
        <v>212</v>
      </c>
      <c r="D4" s="12"/>
      <c r="E4" s="164"/>
      <c r="F4" s="82"/>
      <c r="G4" s="12"/>
    </row>
    <row r="5" spans="1:7" x14ac:dyDescent="0.25">
      <c r="A5" s="185"/>
      <c r="B5" s="185"/>
      <c r="C5" s="186"/>
      <c r="D5" s="187"/>
      <c r="E5" s="187"/>
      <c r="F5" s="188"/>
      <c r="G5" s="188"/>
    </row>
    <row r="6" spans="1:7" ht="26" x14ac:dyDescent="0.25">
      <c r="A6" s="218" t="s">
        <v>322</v>
      </c>
      <c r="B6" s="190"/>
      <c r="C6" s="231" t="s">
        <v>214</v>
      </c>
      <c r="D6" s="221" t="s">
        <v>24</v>
      </c>
      <c r="E6" s="221">
        <v>1</v>
      </c>
      <c r="F6" s="149"/>
      <c r="G6" s="220">
        <f>F6*E6</f>
        <v>0</v>
      </c>
    </row>
    <row r="7" spans="1:7" x14ac:dyDescent="0.25">
      <c r="A7" s="190"/>
      <c r="B7" s="190"/>
      <c r="C7" s="219"/>
      <c r="D7" s="187"/>
      <c r="E7" s="187"/>
      <c r="F7" s="149"/>
      <c r="G7" s="220"/>
    </row>
    <row r="8" spans="1:7" ht="13" x14ac:dyDescent="0.25">
      <c r="A8" s="218" t="s">
        <v>323</v>
      </c>
      <c r="B8" s="190"/>
      <c r="C8" s="231" t="s">
        <v>215</v>
      </c>
      <c r="D8" s="187"/>
      <c r="E8" s="187"/>
      <c r="F8" s="149"/>
      <c r="G8" s="220"/>
    </row>
    <row r="9" spans="1:7" x14ac:dyDescent="0.25">
      <c r="A9" s="190"/>
      <c r="B9" s="190"/>
      <c r="C9" s="219"/>
      <c r="D9" s="191"/>
      <c r="E9" s="191"/>
      <c r="F9" s="133"/>
      <c r="G9" s="220"/>
    </row>
    <row r="10" spans="1:7" x14ac:dyDescent="0.25">
      <c r="A10" s="190"/>
      <c r="B10" s="190"/>
      <c r="C10" s="219" t="s">
        <v>216</v>
      </c>
      <c r="D10" s="187"/>
      <c r="E10" s="191"/>
      <c r="F10" s="133"/>
      <c r="G10" s="220"/>
    </row>
    <row r="11" spans="1:7" x14ac:dyDescent="0.25">
      <c r="A11" s="190"/>
      <c r="B11" s="190"/>
      <c r="C11" s="219"/>
      <c r="D11" s="187"/>
      <c r="E11" s="187"/>
      <c r="F11" s="149"/>
      <c r="G11" s="220"/>
    </row>
    <row r="12" spans="1:7" x14ac:dyDescent="0.25">
      <c r="A12" s="190"/>
      <c r="B12" s="190"/>
      <c r="C12" s="219" t="s">
        <v>217</v>
      </c>
      <c r="D12" s="221" t="s">
        <v>218</v>
      </c>
      <c r="E12" s="237">
        <v>1</v>
      </c>
      <c r="F12" s="50">
        <v>200000</v>
      </c>
      <c r="G12" s="220">
        <f t="shared" ref="G12:G52" si="0">F12*E12</f>
        <v>200000</v>
      </c>
    </row>
    <row r="13" spans="1:7" x14ac:dyDescent="0.25">
      <c r="A13" s="190"/>
      <c r="B13" s="190"/>
      <c r="C13" s="219"/>
      <c r="D13" s="221"/>
      <c r="E13" s="221"/>
      <c r="F13" s="50"/>
      <c r="G13" s="220"/>
    </row>
    <row r="14" spans="1:7" x14ac:dyDescent="0.25">
      <c r="A14" s="190"/>
      <c r="B14" s="190"/>
      <c r="C14" s="219" t="s">
        <v>298</v>
      </c>
      <c r="D14" s="221" t="s">
        <v>131</v>
      </c>
      <c r="E14" s="245">
        <f>G12</f>
        <v>200000</v>
      </c>
      <c r="F14" s="241"/>
      <c r="G14" s="222">
        <f t="shared" si="0"/>
        <v>0</v>
      </c>
    </row>
    <row r="15" spans="1:7" x14ac:dyDescent="0.25">
      <c r="A15" s="190"/>
      <c r="B15" s="190"/>
      <c r="C15" s="219"/>
      <c r="D15" s="221"/>
      <c r="E15" s="221"/>
      <c r="F15" s="239"/>
      <c r="G15" s="222"/>
    </row>
    <row r="16" spans="1:7" x14ac:dyDescent="0.25">
      <c r="A16" s="190"/>
      <c r="B16" s="190"/>
      <c r="C16" s="219" t="s">
        <v>219</v>
      </c>
      <c r="D16" s="221"/>
      <c r="E16" s="221"/>
      <c r="F16" s="239"/>
      <c r="G16" s="222"/>
    </row>
    <row r="17" spans="1:8" s="192" customFormat="1" x14ac:dyDescent="0.25">
      <c r="A17" s="190"/>
      <c r="B17" s="190"/>
      <c r="C17" s="219"/>
      <c r="D17" s="221"/>
      <c r="E17" s="221"/>
      <c r="F17" s="239"/>
      <c r="G17" s="222"/>
      <c r="H17" s="184"/>
    </row>
    <row r="18" spans="1:8" s="192" customFormat="1" x14ac:dyDescent="0.25">
      <c r="A18" s="190"/>
      <c r="B18" s="190"/>
      <c r="C18" s="219" t="s">
        <v>217</v>
      </c>
      <c r="D18" s="221" t="s">
        <v>218</v>
      </c>
      <c r="E18" s="237">
        <v>1</v>
      </c>
      <c r="F18" s="239">
        <v>250000</v>
      </c>
      <c r="G18" s="222">
        <f t="shared" si="0"/>
        <v>250000</v>
      </c>
      <c r="H18" s="184"/>
    </row>
    <row r="19" spans="1:8" s="192" customFormat="1" x14ac:dyDescent="0.25">
      <c r="A19" s="190"/>
      <c r="B19" s="190"/>
      <c r="C19" s="219"/>
      <c r="D19" s="221"/>
      <c r="E19" s="221"/>
      <c r="F19" s="239"/>
      <c r="G19" s="222"/>
      <c r="H19" s="184"/>
    </row>
    <row r="20" spans="1:8" s="192" customFormat="1" x14ac:dyDescent="0.25">
      <c r="A20" s="190"/>
      <c r="B20" s="190"/>
      <c r="C20" s="219" t="s">
        <v>297</v>
      </c>
      <c r="D20" s="221" t="s">
        <v>131</v>
      </c>
      <c r="E20" s="245">
        <f>G18</f>
        <v>250000</v>
      </c>
      <c r="F20" s="241"/>
      <c r="G20" s="222">
        <f t="shared" si="0"/>
        <v>0</v>
      </c>
      <c r="H20" s="184"/>
    </row>
    <row r="21" spans="1:8" x14ac:dyDescent="0.25">
      <c r="A21" s="190"/>
      <c r="B21" s="190"/>
      <c r="C21" s="219"/>
      <c r="D21" s="221"/>
      <c r="E21" s="221"/>
      <c r="F21" s="239"/>
      <c r="G21" s="222"/>
    </row>
    <row r="22" spans="1:8" x14ac:dyDescent="0.25">
      <c r="A22" s="190"/>
      <c r="B22" s="190"/>
      <c r="C22" s="219" t="s">
        <v>220</v>
      </c>
      <c r="D22" s="221"/>
      <c r="E22" s="221"/>
      <c r="F22" s="239"/>
      <c r="G22" s="222"/>
    </row>
    <row r="23" spans="1:8" x14ac:dyDescent="0.25">
      <c r="A23" s="190"/>
      <c r="B23" s="190"/>
      <c r="C23" s="219"/>
      <c r="D23" s="221"/>
      <c r="E23" s="221"/>
      <c r="F23" s="239"/>
      <c r="G23" s="222"/>
    </row>
    <row r="24" spans="1:8" x14ac:dyDescent="0.25">
      <c r="A24" s="190"/>
      <c r="B24" s="190"/>
      <c r="C24" s="219" t="s">
        <v>217</v>
      </c>
      <c r="D24" s="221" t="s">
        <v>218</v>
      </c>
      <c r="E24" s="237">
        <v>1</v>
      </c>
      <c r="F24" s="239">
        <v>300000</v>
      </c>
      <c r="G24" s="222">
        <f t="shared" si="0"/>
        <v>300000</v>
      </c>
    </row>
    <row r="25" spans="1:8" x14ac:dyDescent="0.25">
      <c r="A25" s="190"/>
      <c r="B25" s="190"/>
      <c r="C25" s="219"/>
      <c r="D25" s="221"/>
      <c r="E25" s="221"/>
      <c r="F25" s="239"/>
      <c r="G25" s="222"/>
    </row>
    <row r="26" spans="1:8" x14ac:dyDescent="0.25">
      <c r="A26" s="190"/>
      <c r="B26" s="190"/>
      <c r="C26" s="219" t="s">
        <v>296</v>
      </c>
      <c r="D26" s="221" t="s">
        <v>131</v>
      </c>
      <c r="E26" s="245">
        <f>G24</f>
        <v>300000</v>
      </c>
      <c r="F26" s="241"/>
      <c r="G26" s="222">
        <f t="shared" si="0"/>
        <v>0</v>
      </c>
    </row>
    <row r="27" spans="1:8" s="192" customFormat="1" x14ac:dyDescent="0.25">
      <c r="A27" s="190"/>
      <c r="B27" s="190"/>
      <c r="C27" s="219"/>
      <c r="D27" s="221"/>
      <c r="E27" s="221"/>
      <c r="F27" s="239"/>
      <c r="G27" s="222"/>
      <c r="H27" s="184"/>
    </row>
    <row r="28" spans="1:8" ht="16.75" customHeight="1" x14ac:dyDescent="0.25">
      <c r="A28" s="190"/>
      <c r="B28" s="190"/>
      <c r="C28" s="219" t="s">
        <v>221</v>
      </c>
      <c r="D28" s="221"/>
      <c r="E28" s="221"/>
      <c r="F28" s="239"/>
      <c r="G28" s="222"/>
    </row>
    <row r="29" spans="1:8" x14ac:dyDescent="0.25">
      <c r="A29" s="190"/>
      <c r="B29" s="190"/>
      <c r="C29" s="219"/>
      <c r="D29" s="221"/>
      <c r="E29" s="221"/>
      <c r="F29" s="239"/>
      <c r="G29" s="222"/>
    </row>
    <row r="30" spans="1:8" x14ac:dyDescent="0.25">
      <c r="A30" s="190"/>
      <c r="B30" s="190"/>
      <c r="C30" s="219" t="s">
        <v>222</v>
      </c>
      <c r="D30" s="221" t="s">
        <v>218</v>
      </c>
      <c r="E30" s="237">
        <v>1</v>
      </c>
      <c r="F30" s="239">
        <v>145000</v>
      </c>
      <c r="G30" s="222">
        <f t="shared" si="0"/>
        <v>145000</v>
      </c>
    </row>
    <row r="31" spans="1:8" x14ac:dyDescent="0.25">
      <c r="A31" s="190"/>
      <c r="B31" s="190"/>
      <c r="C31" s="219"/>
      <c r="D31" s="221"/>
      <c r="E31" s="221"/>
      <c r="F31" s="239"/>
      <c r="G31" s="222"/>
    </row>
    <row r="32" spans="1:8" s="192" customFormat="1" x14ac:dyDescent="0.25">
      <c r="A32" s="190"/>
      <c r="B32" s="190"/>
      <c r="C32" s="219" t="s">
        <v>295</v>
      </c>
      <c r="D32" s="221" t="s">
        <v>131</v>
      </c>
      <c r="E32" s="245">
        <f>G30</f>
        <v>145000</v>
      </c>
      <c r="F32" s="241"/>
      <c r="G32" s="222">
        <f t="shared" si="0"/>
        <v>0</v>
      </c>
      <c r="H32" s="184"/>
    </row>
    <row r="33" spans="1:8" s="192" customFormat="1" x14ac:dyDescent="0.25">
      <c r="A33" s="190"/>
      <c r="B33" s="190"/>
      <c r="C33" s="209"/>
      <c r="D33" s="187"/>
      <c r="E33" s="187"/>
      <c r="F33" s="148"/>
      <c r="G33" s="222"/>
      <c r="H33" s="184"/>
    </row>
    <row r="34" spans="1:8" x14ac:dyDescent="0.25">
      <c r="A34" s="186" t="s">
        <v>324</v>
      </c>
      <c r="B34" s="190"/>
      <c r="C34" s="219" t="s">
        <v>223</v>
      </c>
      <c r="D34" s="191"/>
      <c r="E34" s="191"/>
      <c r="F34" s="137"/>
      <c r="G34" s="222"/>
    </row>
    <row r="35" spans="1:8" x14ac:dyDescent="0.25">
      <c r="A35" s="186"/>
      <c r="B35" s="190"/>
      <c r="C35" s="219"/>
      <c r="D35" s="187"/>
      <c r="E35" s="187"/>
      <c r="F35" s="148"/>
      <c r="G35" s="222"/>
    </row>
    <row r="36" spans="1:8" x14ac:dyDescent="0.25">
      <c r="A36" s="186"/>
      <c r="B36" s="186"/>
      <c r="C36" s="219" t="s">
        <v>224</v>
      </c>
      <c r="D36" s="221" t="s">
        <v>218</v>
      </c>
      <c r="E36" s="237">
        <v>1</v>
      </c>
      <c r="F36" s="239">
        <v>220000</v>
      </c>
      <c r="G36" s="222">
        <f t="shared" si="0"/>
        <v>220000</v>
      </c>
    </row>
    <row r="37" spans="1:8" x14ac:dyDescent="0.25">
      <c r="A37" s="186"/>
      <c r="B37" s="186"/>
      <c r="C37" s="219"/>
      <c r="D37" s="221"/>
      <c r="E37" s="221"/>
      <c r="F37" s="239"/>
      <c r="G37" s="222"/>
    </row>
    <row r="38" spans="1:8" x14ac:dyDescent="0.25">
      <c r="A38" s="186"/>
      <c r="B38" s="186"/>
      <c r="C38" s="219" t="s">
        <v>225</v>
      </c>
      <c r="D38" s="221" t="s">
        <v>218</v>
      </c>
      <c r="E38" s="237">
        <v>1</v>
      </c>
      <c r="F38" s="239">
        <v>15000</v>
      </c>
      <c r="G38" s="222">
        <f t="shared" si="0"/>
        <v>15000</v>
      </c>
    </row>
    <row r="39" spans="1:8" x14ac:dyDescent="0.25">
      <c r="A39" s="186"/>
      <c r="B39" s="186"/>
      <c r="C39" s="219"/>
      <c r="D39" s="221"/>
      <c r="E39" s="221"/>
      <c r="F39" s="239"/>
      <c r="G39" s="222"/>
    </row>
    <row r="40" spans="1:8" x14ac:dyDescent="0.25">
      <c r="A40" s="186"/>
      <c r="B40" s="186"/>
      <c r="C40" s="219" t="s">
        <v>294</v>
      </c>
      <c r="D40" s="221" t="s">
        <v>131</v>
      </c>
      <c r="E40" s="245">
        <f>G36+G38</f>
        <v>235000</v>
      </c>
      <c r="F40" s="241"/>
      <c r="G40" s="222">
        <f>F40*E40</f>
        <v>0</v>
      </c>
    </row>
    <row r="41" spans="1:8" x14ac:dyDescent="0.25">
      <c r="A41" s="186"/>
      <c r="B41" s="186"/>
      <c r="C41" s="219"/>
      <c r="D41" s="221"/>
      <c r="E41" s="221"/>
      <c r="F41" s="239"/>
      <c r="G41" s="222"/>
    </row>
    <row r="42" spans="1:8" x14ac:dyDescent="0.25">
      <c r="A42" s="186"/>
      <c r="B42" s="186"/>
      <c r="C42" s="219" t="s">
        <v>226</v>
      </c>
      <c r="D42" s="221"/>
      <c r="E42" s="221"/>
      <c r="F42" s="239"/>
      <c r="G42" s="222"/>
    </row>
    <row r="43" spans="1:8" x14ac:dyDescent="0.25">
      <c r="A43" s="186"/>
      <c r="B43" s="186"/>
      <c r="C43" s="219"/>
      <c r="D43" s="221"/>
      <c r="E43" s="221"/>
      <c r="F43" s="239"/>
      <c r="G43" s="222"/>
    </row>
    <row r="44" spans="1:8" x14ac:dyDescent="0.25">
      <c r="A44" s="186"/>
      <c r="B44" s="186"/>
      <c r="C44" s="219" t="s">
        <v>227</v>
      </c>
      <c r="D44" s="221" t="s">
        <v>218</v>
      </c>
      <c r="E44" s="237">
        <v>1</v>
      </c>
      <c r="F44" s="239">
        <v>65000</v>
      </c>
      <c r="G44" s="222">
        <f t="shared" si="0"/>
        <v>65000</v>
      </c>
    </row>
    <row r="45" spans="1:8" s="192" customFormat="1" x14ac:dyDescent="0.25">
      <c r="A45" s="186"/>
      <c r="B45" s="197"/>
      <c r="C45" s="219"/>
      <c r="D45" s="221"/>
      <c r="E45" s="221"/>
      <c r="F45" s="239"/>
      <c r="G45" s="222"/>
      <c r="H45" s="184"/>
    </row>
    <row r="46" spans="1:8" s="192" customFormat="1" x14ac:dyDescent="0.25">
      <c r="A46" s="186"/>
      <c r="B46" s="197"/>
      <c r="C46" s="219" t="s">
        <v>299</v>
      </c>
      <c r="D46" s="221" t="s">
        <v>131</v>
      </c>
      <c r="E46" s="245">
        <f>G44</f>
        <v>65000</v>
      </c>
      <c r="F46" s="241"/>
      <c r="G46" s="222">
        <f>F46*E46</f>
        <v>0</v>
      </c>
      <c r="H46" s="184"/>
    </row>
    <row r="47" spans="1:8" s="192" customFormat="1" x14ac:dyDescent="0.25">
      <c r="A47" s="186"/>
      <c r="B47" s="197"/>
      <c r="C47" s="219"/>
      <c r="D47" s="221"/>
      <c r="E47" s="221"/>
      <c r="F47" s="239"/>
      <c r="G47" s="222"/>
      <c r="H47" s="184"/>
    </row>
    <row r="48" spans="1:8" s="192" customFormat="1" x14ac:dyDescent="0.25">
      <c r="A48" s="186"/>
      <c r="B48" s="197"/>
      <c r="C48" s="219" t="s">
        <v>228</v>
      </c>
      <c r="D48" s="221"/>
      <c r="E48" s="221"/>
      <c r="F48" s="239"/>
      <c r="G48" s="222"/>
      <c r="H48" s="184"/>
    </row>
    <row r="49" spans="1:8" s="192" customFormat="1" x14ac:dyDescent="0.25">
      <c r="A49" s="186"/>
      <c r="B49" s="197"/>
      <c r="C49" s="219"/>
      <c r="D49" s="221"/>
      <c r="E49" s="221"/>
      <c r="F49" s="239"/>
      <c r="G49" s="222"/>
      <c r="H49" s="184"/>
    </row>
    <row r="50" spans="1:8" x14ac:dyDescent="0.25">
      <c r="A50" s="186"/>
      <c r="B50" s="197"/>
      <c r="C50" s="219" t="s">
        <v>229</v>
      </c>
      <c r="D50" s="221" t="s">
        <v>230</v>
      </c>
      <c r="E50" s="221">
        <v>150</v>
      </c>
      <c r="F50" s="239"/>
      <c r="G50" s="222">
        <f t="shared" si="0"/>
        <v>0</v>
      </c>
    </row>
    <row r="51" spans="1:8" x14ac:dyDescent="0.25">
      <c r="A51" s="186"/>
      <c r="B51" s="186"/>
      <c r="C51" s="219"/>
      <c r="D51" s="221"/>
      <c r="E51" s="221"/>
      <c r="F51" s="239"/>
      <c r="G51" s="222"/>
    </row>
    <row r="52" spans="1:8" x14ac:dyDescent="0.25">
      <c r="A52" s="186"/>
      <c r="B52" s="210"/>
      <c r="C52" s="219" t="s">
        <v>231</v>
      </c>
      <c r="D52" s="221" t="s">
        <v>230</v>
      </c>
      <c r="E52" s="221">
        <v>300</v>
      </c>
      <c r="F52" s="239"/>
      <c r="G52" s="222">
        <f t="shared" si="0"/>
        <v>0</v>
      </c>
    </row>
    <row r="53" spans="1:8" ht="13" thickBot="1" x14ac:dyDescent="0.3">
      <c r="A53" s="223"/>
      <c r="B53" s="224"/>
      <c r="C53" s="212"/>
      <c r="D53" s="211"/>
      <c r="E53" s="211"/>
      <c r="F53" s="240"/>
      <c r="G53" s="225"/>
    </row>
    <row r="54" spans="1:8" ht="13.5" thickBot="1" x14ac:dyDescent="0.35">
      <c r="A54" s="226" t="s">
        <v>232</v>
      </c>
      <c r="B54" s="227"/>
      <c r="C54" s="227"/>
      <c r="D54" s="228"/>
      <c r="E54" s="229"/>
      <c r="F54" s="230"/>
      <c r="G54" s="54">
        <f>SUM(G6:G53)</f>
        <v>1195000</v>
      </c>
    </row>
  </sheetData>
  <mergeCells count="1">
    <mergeCell ref="A1:G1"/>
  </mergeCells>
  <pageMargins left="0.75" right="0.75" top="1" bottom="1" header="0.5" footer="0.5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N203"/>
  <sheetViews>
    <sheetView view="pageBreakPreview" zoomScale="60" zoomScaleNormal="100" workbookViewId="0">
      <pane ySplit="3" topLeftCell="A4" activePane="bottomLeft" state="frozen"/>
      <selection activeCell="C14" sqref="C14"/>
      <selection pane="bottomLeft" activeCell="I25" sqref="I25"/>
    </sheetView>
  </sheetViews>
  <sheetFormatPr defaultRowHeight="12.5" x14ac:dyDescent="0.25"/>
  <cols>
    <col min="1" max="1" width="10.08984375" style="184" customWidth="1"/>
    <col min="2" max="2" width="11.81640625" style="184" customWidth="1"/>
    <col min="3" max="3" width="86.36328125" style="184" customWidth="1"/>
    <col min="4" max="4" width="19.36328125" style="184" customWidth="1"/>
    <col min="5" max="5" width="15.453125" style="200" customWidth="1"/>
    <col min="6" max="6" width="15.36328125" style="201" bestFit="1" customWidth="1"/>
    <col min="7" max="7" width="20.08984375" style="201" customWidth="1"/>
    <col min="8" max="8" width="8.90625" style="184"/>
    <col min="9" max="9" width="19" style="184" customWidth="1"/>
    <col min="10" max="10" width="17.6328125" style="184" customWidth="1"/>
    <col min="11" max="12" width="13.81640625" style="184" bestFit="1" customWidth="1"/>
    <col min="13" max="13" width="8.90625" style="184"/>
    <col min="14" max="14" width="13.81640625" style="184" bestFit="1" customWidth="1"/>
    <col min="15" max="245" width="8.90625" style="184"/>
    <col min="246" max="246" width="9.1796875" style="184" customWidth="1"/>
    <col min="247" max="247" width="6.81640625" style="184" customWidth="1"/>
    <col min="248" max="248" width="40.81640625" style="184" customWidth="1"/>
    <col min="249" max="252" width="9.1796875" style="184" customWidth="1"/>
    <col min="253" max="501" width="8.90625" style="184"/>
    <col min="502" max="502" width="9.1796875" style="184" customWidth="1"/>
    <col min="503" max="503" width="6.81640625" style="184" customWidth="1"/>
    <col min="504" max="504" width="40.81640625" style="184" customWidth="1"/>
    <col min="505" max="508" width="9.1796875" style="184" customWidth="1"/>
    <col min="509" max="757" width="8.90625" style="184"/>
    <col min="758" max="758" width="9.1796875" style="184" customWidth="1"/>
    <col min="759" max="759" width="6.81640625" style="184" customWidth="1"/>
    <col min="760" max="760" width="40.81640625" style="184" customWidth="1"/>
    <col min="761" max="764" width="9.1796875" style="184" customWidth="1"/>
    <col min="765" max="1013" width="8.90625" style="184"/>
    <col min="1014" max="1014" width="9.1796875" style="184" customWidth="1"/>
    <col min="1015" max="1015" width="6.81640625" style="184" customWidth="1"/>
    <col min="1016" max="1016" width="40.81640625" style="184" customWidth="1"/>
    <col min="1017" max="1020" width="9.1796875" style="184" customWidth="1"/>
    <col min="1021" max="1269" width="8.90625" style="184"/>
    <col min="1270" max="1270" width="9.1796875" style="184" customWidth="1"/>
    <col min="1271" max="1271" width="6.81640625" style="184" customWidth="1"/>
    <col min="1272" max="1272" width="40.81640625" style="184" customWidth="1"/>
    <col min="1273" max="1276" width="9.1796875" style="184" customWidth="1"/>
    <col min="1277" max="1525" width="8.90625" style="184"/>
    <col min="1526" max="1526" width="9.1796875" style="184" customWidth="1"/>
    <col min="1527" max="1527" width="6.81640625" style="184" customWidth="1"/>
    <col min="1528" max="1528" width="40.81640625" style="184" customWidth="1"/>
    <col min="1529" max="1532" width="9.1796875" style="184" customWidth="1"/>
    <col min="1533" max="1781" width="8.90625" style="184"/>
    <col min="1782" max="1782" width="9.1796875" style="184" customWidth="1"/>
    <col min="1783" max="1783" width="6.81640625" style="184" customWidth="1"/>
    <col min="1784" max="1784" width="40.81640625" style="184" customWidth="1"/>
    <col min="1785" max="1788" width="9.1796875" style="184" customWidth="1"/>
    <col min="1789" max="2037" width="8.90625" style="184"/>
    <col min="2038" max="2038" width="9.1796875" style="184" customWidth="1"/>
    <col min="2039" max="2039" width="6.81640625" style="184" customWidth="1"/>
    <col min="2040" max="2040" width="40.81640625" style="184" customWidth="1"/>
    <col min="2041" max="2044" width="9.1796875" style="184" customWidth="1"/>
    <col min="2045" max="2293" width="8.90625" style="184"/>
    <col min="2294" max="2294" width="9.1796875" style="184" customWidth="1"/>
    <col min="2295" max="2295" width="6.81640625" style="184" customWidth="1"/>
    <col min="2296" max="2296" width="40.81640625" style="184" customWidth="1"/>
    <col min="2297" max="2300" width="9.1796875" style="184" customWidth="1"/>
    <col min="2301" max="2549" width="8.90625" style="184"/>
    <col min="2550" max="2550" width="9.1796875" style="184" customWidth="1"/>
    <col min="2551" max="2551" width="6.81640625" style="184" customWidth="1"/>
    <col min="2552" max="2552" width="40.81640625" style="184" customWidth="1"/>
    <col min="2553" max="2556" width="9.1796875" style="184" customWidth="1"/>
    <col min="2557" max="2805" width="8.90625" style="184"/>
    <col min="2806" max="2806" width="9.1796875" style="184" customWidth="1"/>
    <col min="2807" max="2807" width="6.81640625" style="184" customWidth="1"/>
    <col min="2808" max="2808" width="40.81640625" style="184" customWidth="1"/>
    <col min="2809" max="2812" width="9.1796875" style="184" customWidth="1"/>
    <col min="2813" max="3061" width="8.90625" style="184"/>
    <col min="3062" max="3062" width="9.1796875" style="184" customWidth="1"/>
    <col min="3063" max="3063" width="6.81640625" style="184" customWidth="1"/>
    <col min="3064" max="3064" width="40.81640625" style="184" customWidth="1"/>
    <col min="3065" max="3068" width="9.1796875" style="184" customWidth="1"/>
    <col min="3069" max="3317" width="8.90625" style="184"/>
    <col min="3318" max="3318" width="9.1796875" style="184" customWidth="1"/>
    <col min="3319" max="3319" width="6.81640625" style="184" customWidth="1"/>
    <col min="3320" max="3320" width="40.81640625" style="184" customWidth="1"/>
    <col min="3321" max="3324" width="9.1796875" style="184" customWidth="1"/>
    <col min="3325" max="3573" width="8.90625" style="184"/>
    <col min="3574" max="3574" width="9.1796875" style="184" customWidth="1"/>
    <col min="3575" max="3575" width="6.81640625" style="184" customWidth="1"/>
    <col min="3576" max="3576" width="40.81640625" style="184" customWidth="1"/>
    <col min="3577" max="3580" width="9.1796875" style="184" customWidth="1"/>
    <col min="3581" max="3829" width="8.90625" style="184"/>
    <col min="3830" max="3830" width="9.1796875" style="184" customWidth="1"/>
    <col min="3831" max="3831" width="6.81640625" style="184" customWidth="1"/>
    <col min="3832" max="3832" width="40.81640625" style="184" customWidth="1"/>
    <col min="3833" max="3836" width="9.1796875" style="184" customWidth="1"/>
    <col min="3837" max="4085" width="8.90625" style="184"/>
    <col min="4086" max="4086" width="9.1796875" style="184" customWidth="1"/>
    <col min="4087" max="4087" width="6.81640625" style="184" customWidth="1"/>
    <col min="4088" max="4088" width="40.81640625" style="184" customWidth="1"/>
    <col min="4089" max="4092" width="9.1796875" style="184" customWidth="1"/>
    <col min="4093" max="4341" width="8.90625" style="184"/>
    <col min="4342" max="4342" width="9.1796875" style="184" customWidth="1"/>
    <col min="4343" max="4343" width="6.81640625" style="184" customWidth="1"/>
    <col min="4344" max="4344" width="40.81640625" style="184" customWidth="1"/>
    <col min="4345" max="4348" width="9.1796875" style="184" customWidth="1"/>
    <col min="4349" max="4597" width="8.90625" style="184"/>
    <col min="4598" max="4598" width="9.1796875" style="184" customWidth="1"/>
    <col min="4599" max="4599" width="6.81640625" style="184" customWidth="1"/>
    <col min="4600" max="4600" width="40.81640625" style="184" customWidth="1"/>
    <col min="4601" max="4604" width="9.1796875" style="184" customWidth="1"/>
    <col min="4605" max="4853" width="8.90625" style="184"/>
    <col min="4854" max="4854" width="9.1796875" style="184" customWidth="1"/>
    <col min="4855" max="4855" width="6.81640625" style="184" customWidth="1"/>
    <col min="4856" max="4856" width="40.81640625" style="184" customWidth="1"/>
    <col min="4857" max="4860" width="9.1796875" style="184" customWidth="1"/>
    <col min="4861" max="5109" width="8.90625" style="184"/>
    <col min="5110" max="5110" width="9.1796875" style="184" customWidth="1"/>
    <col min="5111" max="5111" width="6.81640625" style="184" customWidth="1"/>
    <col min="5112" max="5112" width="40.81640625" style="184" customWidth="1"/>
    <col min="5113" max="5116" width="9.1796875" style="184" customWidth="1"/>
    <col min="5117" max="5365" width="8.90625" style="184"/>
    <col min="5366" max="5366" width="9.1796875" style="184" customWidth="1"/>
    <col min="5367" max="5367" width="6.81640625" style="184" customWidth="1"/>
    <col min="5368" max="5368" width="40.81640625" style="184" customWidth="1"/>
    <col min="5369" max="5372" width="9.1796875" style="184" customWidth="1"/>
    <col min="5373" max="5621" width="8.90625" style="184"/>
    <col min="5622" max="5622" width="9.1796875" style="184" customWidth="1"/>
    <col min="5623" max="5623" width="6.81640625" style="184" customWidth="1"/>
    <col min="5624" max="5624" width="40.81640625" style="184" customWidth="1"/>
    <col min="5625" max="5628" width="9.1796875" style="184" customWidth="1"/>
    <col min="5629" max="5877" width="8.90625" style="184"/>
    <col min="5878" max="5878" width="9.1796875" style="184" customWidth="1"/>
    <col min="5879" max="5879" width="6.81640625" style="184" customWidth="1"/>
    <col min="5880" max="5880" width="40.81640625" style="184" customWidth="1"/>
    <col min="5881" max="5884" width="9.1796875" style="184" customWidth="1"/>
    <col min="5885" max="6133" width="8.90625" style="184"/>
    <col min="6134" max="6134" width="9.1796875" style="184" customWidth="1"/>
    <col min="6135" max="6135" width="6.81640625" style="184" customWidth="1"/>
    <col min="6136" max="6136" width="40.81640625" style="184" customWidth="1"/>
    <col min="6137" max="6140" width="9.1796875" style="184" customWidth="1"/>
    <col min="6141" max="6389" width="8.90625" style="184"/>
    <col min="6390" max="6390" width="9.1796875" style="184" customWidth="1"/>
    <col min="6391" max="6391" width="6.81640625" style="184" customWidth="1"/>
    <col min="6392" max="6392" width="40.81640625" style="184" customWidth="1"/>
    <col min="6393" max="6396" width="9.1796875" style="184" customWidth="1"/>
    <col min="6397" max="6645" width="8.90625" style="184"/>
    <col min="6646" max="6646" width="9.1796875" style="184" customWidth="1"/>
    <col min="6647" max="6647" width="6.81640625" style="184" customWidth="1"/>
    <col min="6648" max="6648" width="40.81640625" style="184" customWidth="1"/>
    <col min="6649" max="6652" width="9.1796875" style="184" customWidth="1"/>
    <col min="6653" max="6901" width="8.90625" style="184"/>
    <col min="6902" max="6902" width="9.1796875" style="184" customWidth="1"/>
    <col min="6903" max="6903" width="6.81640625" style="184" customWidth="1"/>
    <col min="6904" max="6904" width="40.81640625" style="184" customWidth="1"/>
    <col min="6905" max="6908" width="9.1796875" style="184" customWidth="1"/>
    <col min="6909" max="7157" width="8.90625" style="184"/>
    <col min="7158" max="7158" width="9.1796875" style="184" customWidth="1"/>
    <col min="7159" max="7159" width="6.81640625" style="184" customWidth="1"/>
    <col min="7160" max="7160" width="40.81640625" style="184" customWidth="1"/>
    <col min="7161" max="7164" width="9.1796875" style="184" customWidth="1"/>
    <col min="7165" max="7413" width="8.90625" style="184"/>
    <col min="7414" max="7414" width="9.1796875" style="184" customWidth="1"/>
    <col min="7415" max="7415" width="6.81640625" style="184" customWidth="1"/>
    <col min="7416" max="7416" width="40.81640625" style="184" customWidth="1"/>
    <col min="7417" max="7420" width="9.1796875" style="184" customWidth="1"/>
    <col min="7421" max="7669" width="8.90625" style="184"/>
    <col min="7670" max="7670" width="9.1796875" style="184" customWidth="1"/>
    <col min="7671" max="7671" width="6.81640625" style="184" customWidth="1"/>
    <col min="7672" max="7672" width="40.81640625" style="184" customWidth="1"/>
    <col min="7673" max="7676" width="9.1796875" style="184" customWidth="1"/>
    <col min="7677" max="7925" width="8.90625" style="184"/>
    <col min="7926" max="7926" width="9.1796875" style="184" customWidth="1"/>
    <col min="7927" max="7927" width="6.81640625" style="184" customWidth="1"/>
    <col min="7928" max="7928" width="40.81640625" style="184" customWidth="1"/>
    <col min="7929" max="7932" width="9.1796875" style="184" customWidth="1"/>
    <col min="7933" max="8181" width="8.90625" style="184"/>
    <col min="8182" max="8182" width="9.1796875" style="184" customWidth="1"/>
    <col min="8183" max="8183" width="6.81640625" style="184" customWidth="1"/>
    <col min="8184" max="8184" width="40.81640625" style="184" customWidth="1"/>
    <col min="8185" max="8188" width="9.1796875" style="184" customWidth="1"/>
    <col min="8189" max="8437" width="8.90625" style="184"/>
    <col min="8438" max="8438" width="9.1796875" style="184" customWidth="1"/>
    <col min="8439" max="8439" width="6.81640625" style="184" customWidth="1"/>
    <col min="8440" max="8440" width="40.81640625" style="184" customWidth="1"/>
    <col min="8441" max="8444" width="9.1796875" style="184" customWidth="1"/>
    <col min="8445" max="8693" width="8.90625" style="184"/>
    <col min="8694" max="8694" width="9.1796875" style="184" customWidth="1"/>
    <col min="8695" max="8695" width="6.81640625" style="184" customWidth="1"/>
    <col min="8696" max="8696" width="40.81640625" style="184" customWidth="1"/>
    <col min="8697" max="8700" width="9.1796875" style="184" customWidth="1"/>
    <col min="8701" max="8949" width="8.90625" style="184"/>
    <col min="8950" max="8950" width="9.1796875" style="184" customWidth="1"/>
    <col min="8951" max="8951" width="6.81640625" style="184" customWidth="1"/>
    <col min="8952" max="8952" width="40.81640625" style="184" customWidth="1"/>
    <col min="8953" max="8956" width="9.1796875" style="184" customWidth="1"/>
    <col min="8957" max="9205" width="8.90625" style="184"/>
    <col min="9206" max="9206" width="9.1796875" style="184" customWidth="1"/>
    <col min="9207" max="9207" width="6.81640625" style="184" customWidth="1"/>
    <col min="9208" max="9208" width="40.81640625" style="184" customWidth="1"/>
    <col min="9209" max="9212" width="9.1796875" style="184" customWidth="1"/>
    <col min="9213" max="9461" width="8.90625" style="184"/>
    <col min="9462" max="9462" width="9.1796875" style="184" customWidth="1"/>
    <col min="9463" max="9463" width="6.81640625" style="184" customWidth="1"/>
    <col min="9464" max="9464" width="40.81640625" style="184" customWidth="1"/>
    <col min="9465" max="9468" width="9.1796875" style="184" customWidth="1"/>
    <col min="9469" max="9717" width="8.90625" style="184"/>
    <col min="9718" max="9718" width="9.1796875" style="184" customWidth="1"/>
    <col min="9719" max="9719" width="6.81640625" style="184" customWidth="1"/>
    <col min="9720" max="9720" width="40.81640625" style="184" customWidth="1"/>
    <col min="9721" max="9724" width="9.1796875" style="184" customWidth="1"/>
    <col min="9725" max="9973" width="8.90625" style="184"/>
    <col min="9974" max="9974" width="9.1796875" style="184" customWidth="1"/>
    <col min="9975" max="9975" width="6.81640625" style="184" customWidth="1"/>
    <col min="9976" max="9976" width="40.81640625" style="184" customWidth="1"/>
    <col min="9977" max="9980" width="9.1796875" style="184" customWidth="1"/>
    <col min="9981" max="10229" width="8.90625" style="184"/>
    <col min="10230" max="10230" width="9.1796875" style="184" customWidth="1"/>
    <col min="10231" max="10231" width="6.81640625" style="184" customWidth="1"/>
    <col min="10232" max="10232" width="40.81640625" style="184" customWidth="1"/>
    <col min="10233" max="10236" width="9.1796875" style="184" customWidth="1"/>
    <col min="10237" max="10485" width="8.90625" style="184"/>
    <col min="10486" max="10486" width="9.1796875" style="184" customWidth="1"/>
    <col min="10487" max="10487" width="6.81640625" style="184" customWidth="1"/>
    <col min="10488" max="10488" width="40.81640625" style="184" customWidth="1"/>
    <col min="10489" max="10492" width="9.1796875" style="184" customWidth="1"/>
    <col min="10493" max="10741" width="8.90625" style="184"/>
    <col min="10742" max="10742" width="9.1796875" style="184" customWidth="1"/>
    <col min="10743" max="10743" width="6.81640625" style="184" customWidth="1"/>
    <col min="10744" max="10744" width="40.81640625" style="184" customWidth="1"/>
    <col min="10745" max="10748" width="9.1796875" style="184" customWidth="1"/>
    <col min="10749" max="10997" width="8.90625" style="184"/>
    <col min="10998" max="10998" width="9.1796875" style="184" customWidth="1"/>
    <col min="10999" max="10999" width="6.81640625" style="184" customWidth="1"/>
    <col min="11000" max="11000" width="40.81640625" style="184" customWidth="1"/>
    <col min="11001" max="11004" width="9.1796875" style="184" customWidth="1"/>
    <col min="11005" max="11253" width="8.90625" style="184"/>
    <col min="11254" max="11254" width="9.1796875" style="184" customWidth="1"/>
    <col min="11255" max="11255" width="6.81640625" style="184" customWidth="1"/>
    <col min="11256" max="11256" width="40.81640625" style="184" customWidth="1"/>
    <col min="11257" max="11260" width="9.1796875" style="184" customWidth="1"/>
    <col min="11261" max="11509" width="8.90625" style="184"/>
    <col min="11510" max="11510" width="9.1796875" style="184" customWidth="1"/>
    <col min="11511" max="11511" width="6.81640625" style="184" customWidth="1"/>
    <col min="11512" max="11512" width="40.81640625" style="184" customWidth="1"/>
    <col min="11513" max="11516" width="9.1796875" style="184" customWidth="1"/>
    <col min="11517" max="11765" width="8.90625" style="184"/>
    <col min="11766" max="11766" width="9.1796875" style="184" customWidth="1"/>
    <col min="11767" max="11767" width="6.81640625" style="184" customWidth="1"/>
    <col min="11768" max="11768" width="40.81640625" style="184" customWidth="1"/>
    <col min="11769" max="11772" width="9.1796875" style="184" customWidth="1"/>
    <col min="11773" max="12021" width="8.90625" style="184"/>
    <col min="12022" max="12022" width="9.1796875" style="184" customWidth="1"/>
    <col min="12023" max="12023" width="6.81640625" style="184" customWidth="1"/>
    <col min="12024" max="12024" width="40.81640625" style="184" customWidth="1"/>
    <col min="12025" max="12028" width="9.1796875" style="184" customWidth="1"/>
    <col min="12029" max="12277" width="8.90625" style="184"/>
    <col min="12278" max="12278" width="9.1796875" style="184" customWidth="1"/>
    <col min="12279" max="12279" width="6.81640625" style="184" customWidth="1"/>
    <col min="12280" max="12280" width="40.81640625" style="184" customWidth="1"/>
    <col min="12281" max="12284" width="9.1796875" style="184" customWidth="1"/>
    <col min="12285" max="12533" width="8.90625" style="184"/>
    <col min="12534" max="12534" width="9.1796875" style="184" customWidth="1"/>
    <col min="12535" max="12535" width="6.81640625" style="184" customWidth="1"/>
    <col min="12536" max="12536" width="40.81640625" style="184" customWidth="1"/>
    <col min="12537" max="12540" width="9.1796875" style="184" customWidth="1"/>
    <col min="12541" max="12789" width="8.90625" style="184"/>
    <col min="12790" max="12790" width="9.1796875" style="184" customWidth="1"/>
    <col min="12791" max="12791" width="6.81640625" style="184" customWidth="1"/>
    <col min="12792" max="12792" width="40.81640625" style="184" customWidth="1"/>
    <col min="12793" max="12796" width="9.1796875" style="184" customWidth="1"/>
    <col min="12797" max="13045" width="8.90625" style="184"/>
    <col min="13046" max="13046" width="9.1796875" style="184" customWidth="1"/>
    <col min="13047" max="13047" width="6.81640625" style="184" customWidth="1"/>
    <col min="13048" max="13048" width="40.81640625" style="184" customWidth="1"/>
    <col min="13049" max="13052" width="9.1796875" style="184" customWidth="1"/>
    <col min="13053" max="13301" width="8.90625" style="184"/>
    <col min="13302" max="13302" width="9.1796875" style="184" customWidth="1"/>
    <col min="13303" max="13303" width="6.81640625" style="184" customWidth="1"/>
    <col min="13304" max="13304" width="40.81640625" style="184" customWidth="1"/>
    <col min="13305" max="13308" width="9.1796875" style="184" customWidth="1"/>
    <col min="13309" max="13557" width="8.90625" style="184"/>
    <col min="13558" max="13558" width="9.1796875" style="184" customWidth="1"/>
    <col min="13559" max="13559" width="6.81640625" style="184" customWidth="1"/>
    <col min="13560" max="13560" width="40.81640625" style="184" customWidth="1"/>
    <col min="13561" max="13564" width="9.1796875" style="184" customWidth="1"/>
    <col min="13565" max="13813" width="8.90625" style="184"/>
    <col min="13814" max="13814" width="9.1796875" style="184" customWidth="1"/>
    <col min="13815" max="13815" width="6.81640625" style="184" customWidth="1"/>
    <col min="13816" max="13816" width="40.81640625" style="184" customWidth="1"/>
    <col min="13817" max="13820" width="9.1796875" style="184" customWidth="1"/>
    <col min="13821" max="14069" width="8.90625" style="184"/>
    <col min="14070" max="14070" width="9.1796875" style="184" customWidth="1"/>
    <col min="14071" max="14071" width="6.81640625" style="184" customWidth="1"/>
    <col min="14072" max="14072" width="40.81640625" style="184" customWidth="1"/>
    <col min="14073" max="14076" width="9.1796875" style="184" customWidth="1"/>
    <col min="14077" max="14325" width="8.90625" style="184"/>
    <col min="14326" max="14326" width="9.1796875" style="184" customWidth="1"/>
    <col min="14327" max="14327" width="6.81640625" style="184" customWidth="1"/>
    <col min="14328" max="14328" width="40.81640625" style="184" customWidth="1"/>
    <col min="14329" max="14332" width="9.1796875" style="184" customWidth="1"/>
    <col min="14333" max="14581" width="8.90625" style="184"/>
    <col min="14582" max="14582" width="9.1796875" style="184" customWidth="1"/>
    <col min="14583" max="14583" width="6.81640625" style="184" customWidth="1"/>
    <col min="14584" max="14584" width="40.81640625" style="184" customWidth="1"/>
    <col min="14585" max="14588" width="9.1796875" style="184" customWidth="1"/>
    <col min="14589" max="14837" width="8.90625" style="184"/>
    <col min="14838" max="14838" width="9.1796875" style="184" customWidth="1"/>
    <col min="14839" max="14839" width="6.81640625" style="184" customWidth="1"/>
    <col min="14840" max="14840" width="40.81640625" style="184" customWidth="1"/>
    <col min="14841" max="14844" width="9.1796875" style="184" customWidth="1"/>
    <col min="14845" max="15093" width="8.90625" style="184"/>
    <col min="15094" max="15094" width="9.1796875" style="184" customWidth="1"/>
    <col min="15095" max="15095" width="6.81640625" style="184" customWidth="1"/>
    <col min="15096" max="15096" width="40.81640625" style="184" customWidth="1"/>
    <col min="15097" max="15100" width="9.1796875" style="184" customWidth="1"/>
    <col min="15101" max="15349" width="8.90625" style="184"/>
    <col min="15350" max="15350" width="9.1796875" style="184" customWidth="1"/>
    <col min="15351" max="15351" width="6.81640625" style="184" customWidth="1"/>
    <col min="15352" max="15352" width="40.81640625" style="184" customWidth="1"/>
    <col min="15353" max="15356" width="9.1796875" style="184" customWidth="1"/>
    <col min="15357" max="15605" width="8.90625" style="184"/>
    <col min="15606" max="15606" width="9.1796875" style="184" customWidth="1"/>
    <col min="15607" max="15607" width="6.81640625" style="184" customWidth="1"/>
    <col min="15608" max="15608" width="40.81640625" style="184" customWidth="1"/>
    <col min="15609" max="15612" width="9.1796875" style="184" customWidth="1"/>
    <col min="15613" max="15861" width="8.90625" style="184"/>
    <col min="15862" max="15862" width="9.1796875" style="184" customWidth="1"/>
    <col min="15863" max="15863" width="6.81640625" style="184" customWidth="1"/>
    <col min="15864" max="15864" width="40.81640625" style="184" customWidth="1"/>
    <col min="15865" max="15868" width="9.1796875" style="184" customWidth="1"/>
    <col min="15869" max="16117" width="8.90625" style="184"/>
    <col min="16118" max="16118" width="9.1796875" style="184" customWidth="1"/>
    <col min="16119" max="16119" width="6.81640625" style="184" customWidth="1"/>
    <col min="16120" max="16120" width="40.81640625" style="184" customWidth="1"/>
    <col min="16121" max="16124" width="9.1796875" style="184" customWidth="1"/>
    <col min="16125" max="16384" width="8.90625" style="184"/>
  </cols>
  <sheetData>
    <row r="1" spans="1:14" ht="33.65" customHeight="1" x14ac:dyDescent="0.3">
      <c r="A1" s="383" t="str">
        <f>BOQ!A1</f>
        <v>CONTRACT NO. ZNB01309/00000/00/POR/INF/22/T: PROVISION OF MAINTENANCE ON VARIOUS PROVINCIAL ROADS OVER A PERIOD OF 36 MONTHS WITHIN UMDONI NORTHERN ZONE 2 UNDER COST CENTRE PORT SHEPSTONE IN THE DURBAN REGION.  CIDB GRADE 7CE OR HIGHER</v>
      </c>
      <c r="B1" s="383"/>
      <c r="C1" s="383"/>
      <c r="D1" s="383"/>
      <c r="E1" s="383"/>
      <c r="F1" s="383"/>
      <c r="G1" s="383"/>
    </row>
    <row r="2" spans="1:14" ht="13" x14ac:dyDescent="0.25">
      <c r="A2" s="11" t="s">
        <v>0</v>
      </c>
      <c r="B2" s="11"/>
      <c r="C2" s="11" t="s">
        <v>1</v>
      </c>
      <c r="D2" s="232" t="s">
        <v>2</v>
      </c>
      <c r="E2" s="161" t="s">
        <v>3</v>
      </c>
      <c r="F2" s="80" t="s">
        <v>4</v>
      </c>
      <c r="G2" s="55" t="s">
        <v>213</v>
      </c>
    </row>
    <row r="3" spans="1:14" ht="13" x14ac:dyDescent="0.25">
      <c r="A3" s="41" t="s">
        <v>325</v>
      </c>
      <c r="B3" s="41"/>
      <c r="C3" s="213"/>
      <c r="D3" s="214"/>
      <c r="E3" s="215"/>
      <c r="F3" s="216"/>
      <c r="G3" s="217"/>
    </row>
    <row r="4" spans="1:14" ht="13" x14ac:dyDescent="0.25">
      <c r="A4" s="233" t="s">
        <v>326</v>
      </c>
      <c r="B4" s="42"/>
      <c r="C4" s="246" t="s">
        <v>233</v>
      </c>
      <c r="D4" s="12"/>
      <c r="E4" s="164"/>
      <c r="F4" s="82"/>
      <c r="G4" s="12"/>
    </row>
    <row r="5" spans="1:14" ht="13" x14ac:dyDescent="0.25">
      <c r="A5" s="270"/>
      <c r="B5" s="144"/>
      <c r="C5" s="274"/>
      <c r="D5" s="271"/>
      <c r="E5" s="272"/>
      <c r="F5" s="273"/>
      <c r="G5" s="271"/>
      <c r="L5" s="324"/>
    </row>
    <row r="6" spans="1:14" ht="13" x14ac:dyDescent="0.25">
      <c r="A6" s="270"/>
      <c r="B6" s="144"/>
      <c r="C6" s="274"/>
      <c r="D6" s="271"/>
      <c r="E6" s="272"/>
      <c r="F6" s="273"/>
      <c r="G6" s="271"/>
      <c r="L6" s="324"/>
    </row>
    <row r="7" spans="1:14" ht="13" x14ac:dyDescent="0.25">
      <c r="A7" s="270" t="s">
        <v>326</v>
      </c>
      <c r="B7" s="144"/>
      <c r="C7" s="274" t="s">
        <v>271</v>
      </c>
      <c r="D7" s="271"/>
      <c r="E7" s="272"/>
      <c r="F7" s="273"/>
      <c r="G7" s="271"/>
      <c r="L7" s="324"/>
    </row>
    <row r="8" spans="1:14" ht="13" x14ac:dyDescent="0.25">
      <c r="A8" s="270"/>
      <c r="B8" s="144"/>
      <c r="C8" s="274"/>
      <c r="D8" s="271"/>
      <c r="E8" s="272"/>
      <c r="F8" s="273"/>
      <c r="G8" s="271"/>
      <c r="J8" s="278"/>
      <c r="L8" s="278"/>
    </row>
    <row r="9" spans="1:14" ht="13" x14ac:dyDescent="0.25">
      <c r="A9" s="270"/>
      <c r="B9" s="144"/>
      <c r="C9" s="303" t="s">
        <v>272</v>
      </c>
      <c r="D9" s="271"/>
      <c r="E9" s="272"/>
      <c r="F9" s="273"/>
      <c r="G9" s="271"/>
      <c r="L9" s="278"/>
    </row>
    <row r="10" spans="1:14" ht="23" x14ac:dyDescent="0.25">
      <c r="A10" s="270"/>
      <c r="B10" s="144"/>
      <c r="C10" s="303" t="s">
        <v>329</v>
      </c>
      <c r="D10" s="271" t="s">
        <v>130</v>
      </c>
      <c r="E10" s="272">
        <v>5</v>
      </c>
      <c r="F10" s="273"/>
      <c r="G10" s="357">
        <f>E10*F10</f>
        <v>0</v>
      </c>
      <c r="N10" s="193"/>
    </row>
    <row r="11" spans="1:14" ht="23" x14ac:dyDescent="0.25">
      <c r="A11" s="270"/>
      <c r="B11" s="144"/>
      <c r="C11" s="274" t="s">
        <v>273</v>
      </c>
      <c r="D11" s="271" t="s">
        <v>130</v>
      </c>
      <c r="E11" s="272">
        <v>1</v>
      </c>
      <c r="F11" s="273"/>
      <c r="G11" s="357">
        <f t="shared" ref="G11:G12" si="0">E11*F11</f>
        <v>0</v>
      </c>
      <c r="K11" s="193"/>
      <c r="N11" s="193"/>
    </row>
    <row r="12" spans="1:14" ht="23" x14ac:dyDescent="0.25">
      <c r="A12" s="270"/>
      <c r="B12" s="144"/>
      <c r="C12" s="274" t="s">
        <v>274</v>
      </c>
      <c r="D12" s="271" t="s">
        <v>130</v>
      </c>
      <c r="E12" s="272">
        <v>1</v>
      </c>
      <c r="F12" s="273"/>
      <c r="G12" s="357">
        <f t="shared" si="0"/>
        <v>0</v>
      </c>
    </row>
    <row r="13" spans="1:14" ht="23" hidden="1" x14ac:dyDescent="0.25">
      <c r="A13" s="270"/>
      <c r="B13" s="144"/>
      <c r="C13" s="274" t="s">
        <v>275</v>
      </c>
      <c r="D13" s="271" t="s">
        <v>130</v>
      </c>
      <c r="E13" s="272"/>
      <c r="F13" s="273"/>
      <c r="G13" s="271"/>
    </row>
    <row r="14" spans="1:14" ht="23" hidden="1" x14ac:dyDescent="0.25">
      <c r="A14" s="279"/>
      <c r="B14" s="280"/>
      <c r="C14" s="281" t="s">
        <v>276</v>
      </c>
      <c r="D14" s="282" t="s">
        <v>130</v>
      </c>
      <c r="E14" s="283">
        <v>0</v>
      </c>
      <c r="F14" s="284"/>
      <c r="G14" s="282"/>
    </row>
    <row r="15" spans="1:14" ht="23" hidden="1" x14ac:dyDescent="0.25">
      <c r="A15" s="279"/>
      <c r="B15" s="280"/>
      <c r="C15" s="281" t="s">
        <v>277</v>
      </c>
      <c r="D15" s="282" t="s">
        <v>130</v>
      </c>
      <c r="E15" s="283">
        <v>0</v>
      </c>
      <c r="F15" s="284"/>
      <c r="G15" s="282"/>
    </row>
    <row r="16" spans="1:14" ht="13" x14ac:dyDescent="0.25">
      <c r="A16" s="314"/>
      <c r="B16" s="144"/>
      <c r="C16" s="315"/>
      <c r="D16" s="271"/>
      <c r="E16" s="272"/>
      <c r="F16" s="273"/>
      <c r="G16" s="271"/>
    </row>
    <row r="17" spans="1:10" ht="13" x14ac:dyDescent="0.3">
      <c r="A17" s="304" t="s">
        <v>327</v>
      </c>
      <c r="B17" s="190"/>
      <c r="C17" s="305" t="s">
        <v>234</v>
      </c>
      <c r="D17" s="187"/>
      <c r="E17" s="234"/>
      <c r="F17" s="306"/>
      <c r="G17" s="306"/>
    </row>
    <row r="18" spans="1:10" x14ac:dyDescent="0.25">
      <c r="A18" s="190"/>
      <c r="B18" s="190"/>
      <c r="C18" s="307"/>
      <c r="D18" s="191"/>
      <c r="E18" s="308"/>
      <c r="F18" s="309"/>
      <c r="G18" s="310"/>
    </row>
    <row r="19" spans="1:10" ht="25" x14ac:dyDescent="0.25">
      <c r="A19" s="190"/>
      <c r="B19" s="194"/>
      <c r="C19" s="195" t="s">
        <v>235</v>
      </c>
      <c r="D19" s="238" t="s">
        <v>218</v>
      </c>
      <c r="E19" s="235">
        <v>1</v>
      </c>
      <c r="F19" s="278">
        <v>3872930.69</v>
      </c>
      <c r="G19" s="196">
        <f>F19*E19</f>
        <v>3872930.69</v>
      </c>
      <c r="I19" s="193"/>
      <c r="J19" s="193"/>
    </row>
    <row r="20" spans="1:10" x14ac:dyDescent="0.25">
      <c r="A20" s="190"/>
      <c r="B20" s="194"/>
      <c r="C20" s="195"/>
      <c r="D20" s="238"/>
      <c r="E20" s="235"/>
      <c r="F20" s="196"/>
      <c r="G20" s="196"/>
      <c r="J20" s="193"/>
    </row>
    <row r="21" spans="1:10" x14ac:dyDescent="0.25">
      <c r="A21" s="190"/>
      <c r="B21" s="194"/>
      <c r="C21" s="195" t="s">
        <v>305</v>
      </c>
      <c r="D21" s="238" t="s">
        <v>131</v>
      </c>
      <c r="E21" s="311">
        <f>G19</f>
        <v>3872930.69</v>
      </c>
      <c r="F21" s="312"/>
      <c r="G21" s="196">
        <f t="shared" ref="G21:G53" si="1">F21*E21</f>
        <v>0</v>
      </c>
    </row>
    <row r="22" spans="1:10" x14ac:dyDescent="0.25">
      <c r="A22" s="190"/>
      <c r="B22" s="194"/>
      <c r="C22" s="195"/>
      <c r="D22" s="238"/>
      <c r="E22" s="235"/>
      <c r="F22" s="196"/>
      <c r="G22" s="196"/>
    </row>
    <row r="23" spans="1:10" x14ac:dyDescent="0.25">
      <c r="A23" s="190"/>
      <c r="B23" s="194"/>
      <c r="C23" s="195" t="s">
        <v>236</v>
      </c>
      <c r="D23" s="238" t="s">
        <v>218</v>
      </c>
      <c r="E23" s="235">
        <v>1</v>
      </c>
      <c r="F23" s="278">
        <v>968232.67</v>
      </c>
      <c r="G23" s="196">
        <f t="shared" si="1"/>
        <v>968232.67</v>
      </c>
    </row>
    <row r="24" spans="1:10" x14ac:dyDescent="0.25">
      <c r="A24" s="190"/>
      <c r="B24" s="194"/>
      <c r="C24" s="195"/>
      <c r="D24" s="238"/>
      <c r="E24" s="235"/>
      <c r="F24" s="196"/>
      <c r="G24" s="196"/>
    </row>
    <row r="25" spans="1:10" x14ac:dyDescent="0.25">
      <c r="A25" s="190"/>
      <c r="B25" s="194"/>
      <c r="C25" s="195" t="s">
        <v>304</v>
      </c>
      <c r="D25" s="238" t="s">
        <v>131</v>
      </c>
      <c r="E25" s="311">
        <f>G23</f>
        <v>968232.67</v>
      </c>
      <c r="F25" s="313"/>
      <c r="G25" s="196">
        <f>F25*E25</f>
        <v>0</v>
      </c>
    </row>
    <row r="26" spans="1:10" x14ac:dyDescent="0.25">
      <c r="A26" s="190"/>
      <c r="B26" s="194"/>
      <c r="C26" s="195"/>
      <c r="D26" s="238"/>
      <c r="E26" s="235"/>
      <c r="F26" s="196"/>
      <c r="G26" s="196"/>
    </row>
    <row r="27" spans="1:10" x14ac:dyDescent="0.25">
      <c r="A27" s="190"/>
      <c r="B27" s="194"/>
      <c r="C27" s="195" t="s">
        <v>237</v>
      </c>
      <c r="D27" s="238" t="s">
        <v>24</v>
      </c>
      <c r="E27" s="235">
        <v>1</v>
      </c>
      <c r="F27" s="196"/>
      <c r="G27" s="196">
        <f>F27*E27</f>
        <v>0</v>
      </c>
    </row>
    <row r="28" spans="1:10" x14ac:dyDescent="0.25">
      <c r="A28" s="190"/>
      <c r="B28" s="194"/>
      <c r="C28" s="194"/>
      <c r="D28" s="238"/>
      <c r="E28" s="235"/>
      <c r="F28" s="196"/>
      <c r="G28" s="196"/>
    </row>
    <row r="29" spans="1:10" x14ac:dyDescent="0.25">
      <c r="A29" s="189" t="s">
        <v>328</v>
      </c>
      <c r="B29" s="194"/>
      <c r="C29" s="195" t="s">
        <v>238</v>
      </c>
      <c r="D29" s="238"/>
      <c r="E29" s="235"/>
      <c r="F29" s="196"/>
      <c r="G29" s="196"/>
    </row>
    <row r="30" spans="1:10" x14ac:dyDescent="0.25">
      <c r="A30" s="190"/>
      <c r="B30" s="194"/>
      <c r="C30" s="194"/>
      <c r="D30" s="238"/>
      <c r="E30" s="235"/>
      <c r="F30" s="196"/>
      <c r="G30" s="196"/>
    </row>
    <row r="31" spans="1:10" x14ac:dyDescent="0.25">
      <c r="A31" s="190"/>
      <c r="B31" s="194"/>
      <c r="C31" s="194" t="s">
        <v>216</v>
      </c>
      <c r="D31" s="238"/>
      <c r="E31" s="235"/>
      <c r="F31" s="196"/>
      <c r="G31" s="196"/>
    </row>
    <row r="32" spans="1:10" x14ac:dyDescent="0.25">
      <c r="A32" s="190"/>
      <c r="B32" s="194"/>
      <c r="C32" s="194"/>
      <c r="D32" s="238"/>
      <c r="E32" s="235"/>
      <c r="F32" s="196"/>
      <c r="G32" s="196"/>
    </row>
    <row r="33" spans="1:7" x14ac:dyDescent="0.25">
      <c r="A33" s="190"/>
      <c r="B33" s="194"/>
      <c r="C33" s="194" t="s">
        <v>217</v>
      </c>
      <c r="D33" s="238" t="s">
        <v>218</v>
      </c>
      <c r="E33" s="235">
        <v>1</v>
      </c>
      <c r="F33" s="196">
        <v>100000</v>
      </c>
      <c r="G33" s="196">
        <f>E33*F33</f>
        <v>100000</v>
      </c>
    </row>
    <row r="34" spans="1:7" x14ac:dyDescent="0.25">
      <c r="A34" s="190"/>
      <c r="B34" s="194"/>
      <c r="C34" s="194"/>
      <c r="D34" s="238"/>
      <c r="E34" s="235"/>
      <c r="F34" s="196"/>
      <c r="G34" s="196"/>
    </row>
    <row r="35" spans="1:7" x14ac:dyDescent="0.25">
      <c r="A35" s="190"/>
      <c r="B35" s="194"/>
      <c r="C35" s="194" t="s">
        <v>300</v>
      </c>
      <c r="D35" s="238" t="s">
        <v>131</v>
      </c>
      <c r="E35" s="244">
        <f>G33</f>
        <v>100000</v>
      </c>
      <c r="F35" s="242"/>
      <c r="G35" s="196">
        <f t="shared" si="1"/>
        <v>0</v>
      </c>
    </row>
    <row r="36" spans="1:7" x14ac:dyDescent="0.25">
      <c r="A36" s="190"/>
      <c r="B36" s="194"/>
      <c r="C36" s="194"/>
      <c r="D36" s="238"/>
      <c r="E36" s="235"/>
      <c r="F36" s="196"/>
      <c r="G36" s="196"/>
    </row>
    <row r="37" spans="1:7" x14ac:dyDescent="0.25">
      <c r="A37" s="190"/>
      <c r="B37" s="194"/>
      <c r="C37" s="194" t="s">
        <v>219</v>
      </c>
      <c r="D37" s="238"/>
      <c r="E37" s="235"/>
      <c r="F37" s="196"/>
      <c r="G37" s="196"/>
    </row>
    <row r="38" spans="1:7" x14ac:dyDescent="0.25">
      <c r="A38" s="190"/>
      <c r="B38" s="194"/>
      <c r="C38" s="194"/>
      <c r="D38" s="238"/>
      <c r="E38" s="235"/>
      <c r="F38" s="196"/>
      <c r="G38" s="196"/>
    </row>
    <row r="39" spans="1:7" x14ac:dyDescent="0.25">
      <c r="A39" s="190"/>
      <c r="B39" s="194"/>
      <c r="C39" s="194" t="s">
        <v>217</v>
      </c>
      <c r="D39" s="238" t="s">
        <v>218</v>
      </c>
      <c r="E39" s="235">
        <v>1</v>
      </c>
      <c r="F39" s="196">
        <v>150000</v>
      </c>
      <c r="G39" s="196">
        <f t="shared" si="1"/>
        <v>150000</v>
      </c>
    </row>
    <row r="40" spans="1:7" x14ac:dyDescent="0.25">
      <c r="A40" s="190"/>
      <c r="B40" s="194"/>
      <c r="C40" s="194"/>
      <c r="D40" s="238"/>
      <c r="E40" s="235"/>
      <c r="F40" s="196"/>
      <c r="G40" s="196"/>
    </row>
    <row r="41" spans="1:7" x14ac:dyDescent="0.25">
      <c r="A41" s="190"/>
      <c r="B41" s="194"/>
      <c r="C41" s="195" t="s">
        <v>301</v>
      </c>
      <c r="D41" s="238" t="s">
        <v>131</v>
      </c>
      <c r="E41" s="244">
        <f>G39</f>
        <v>150000</v>
      </c>
      <c r="F41" s="242"/>
      <c r="G41" s="196">
        <f t="shared" si="1"/>
        <v>0</v>
      </c>
    </row>
    <row r="42" spans="1:7" x14ac:dyDescent="0.25">
      <c r="A42" s="190"/>
      <c r="B42" s="194"/>
      <c r="C42" s="194"/>
      <c r="D42" s="238"/>
      <c r="E42" s="235"/>
      <c r="F42" s="196"/>
      <c r="G42" s="196"/>
    </row>
    <row r="43" spans="1:7" x14ac:dyDescent="0.25">
      <c r="A43" s="190"/>
      <c r="B43" s="194"/>
      <c r="C43" s="194" t="s">
        <v>220</v>
      </c>
      <c r="D43" s="238"/>
      <c r="E43" s="235"/>
      <c r="F43" s="196"/>
      <c r="G43" s="196"/>
    </row>
    <row r="44" spans="1:7" x14ac:dyDescent="0.25">
      <c r="A44" s="190"/>
      <c r="B44" s="194"/>
      <c r="C44" s="194"/>
      <c r="D44" s="238"/>
      <c r="E44" s="235"/>
      <c r="F44" s="196"/>
      <c r="G44" s="196"/>
    </row>
    <row r="45" spans="1:7" x14ac:dyDescent="0.25">
      <c r="A45" s="190"/>
      <c r="B45" s="194"/>
      <c r="C45" s="194" t="s">
        <v>217</v>
      </c>
      <c r="D45" s="238" t="s">
        <v>218</v>
      </c>
      <c r="E45" s="235">
        <v>1</v>
      </c>
      <c r="F45" s="196">
        <v>100000</v>
      </c>
      <c r="G45" s="196">
        <f t="shared" si="1"/>
        <v>100000</v>
      </c>
    </row>
    <row r="46" spans="1:7" x14ac:dyDescent="0.25">
      <c r="A46" s="190"/>
      <c r="B46" s="194"/>
      <c r="C46" s="194"/>
      <c r="D46" s="238"/>
      <c r="E46" s="235"/>
      <c r="F46" s="196"/>
      <c r="G46" s="196"/>
    </row>
    <row r="47" spans="1:7" x14ac:dyDescent="0.25">
      <c r="A47" s="190"/>
      <c r="B47" s="194"/>
      <c r="C47" s="195" t="s">
        <v>302</v>
      </c>
      <c r="D47" s="238" t="s">
        <v>131</v>
      </c>
      <c r="E47" s="244">
        <f>G45</f>
        <v>100000</v>
      </c>
      <c r="F47" s="242"/>
      <c r="G47" s="196">
        <f t="shared" si="1"/>
        <v>0</v>
      </c>
    </row>
    <row r="48" spans="1:7" x14ac:dyDescent="0.25">
      <c r="A48" s="190"/>
      <c r="B48" s="194"/>
      <c r="C48" s="194"/>
      <c r="D48" s="238"/>
      <c r="E48" s="235"/>
      <c r="F48" s="196"/>
      <c r="G48" s="196"/>
    </row>
    <row r="49" spans="1:9" x14ac:dyDescent="0.25">
      <c r="A49" s="190"/>
      <c r="B49" s="194"/>
      <c r="C49" s="195" t="s">
        <v>221</v>
      </c>
      <c r="D49" s="238"/>
      <c r="E49" s="235"/>
      <c r="F49" s="196"/>
      <c r="G49" s="196"/>
    </row>
    <row r="50" spans="1:9" x14ac:dyDescent="0.25">
      <c r="A50" s="190"/>
      <c r="B50" s="190"/>
      <c r="C50" s="190"/>
      <c r="D50" s="187"/>
      <c r="E50" s="234"/>
      <c r="F50" s="197"/>
      <c r="G50" s="196"/>
    </row>
    <row r="51" spans="1:9" x14ac:dyDescent="0.25">
      <c r="A51" s="190"/>
      <c r="B51" s="190"/>
      <c r="C51" s="198" t="s">
        <v>222</v>
      </c>
      <c r="D51" s="187" t="s">
        <v>218</v>
      </c>
      <c r="E51" s="234">
        <v>1</v>
      </c>
      <c r="F51" s="243">
        <v>100000</v>
      </c>
      <c r="G51" s="196">
        <f t="shared" si="1"/>
        <v>100000</v>
      </c>
    </row>
    <row r="52" spans="1:9" x14ac:dyDescent="0.25">
      <c r="A52" s="190"/>
      <c r="B52" s="190"/>
      <c r="C52" s="190"/>
      <c r="D52" s="187"/>
      <c r="E52" s="234"/>
      <c r="F52" s="197"/>
      <c r="G52" s="196"/>
    </row>
    <row r="53" spans="1:9" x14ac:dyDescent="0.25">
      <c r="A53" s="190"/>
      <c r="B53" s="190"/>
      <c r="C53" s="198" t="s">
        <v>303</v>
      </c>
      <c r="D53" s="187" t="s">
        <v>131</v>
      </c>
      <c r="E53" s="149">
        <f>G51</f>
        <v>100000</v>
      </c>
      <c r="F53" s="199"/>
      <c r="G53" s="196">
        <f t="shared" si="1"/>
        <v>0</v>
      </c>
    </row>
    <row r="54" spans="1:9" ht="13" thickBot="1" x14ac:dyDescent="0.3">
      <c r="A54" s="190"/>
      <c r="B54" s="190"/>
      <c r="C54" s="190"/>
      <c r="D54" s="187"/>
      <c r="E54" s="234"/>
      <c r="F54" s="197"/>
      <c r="G54" s="197"/>
    </row>
    <row r="55" spans="1:9" ht="13.5" thickBot="1" x14ac:dyDescent="0.35">
      <c r="A55" s="226" t="s">
        <v>232</v>
      </c>
      <c r="B55" s="227"/>
      <c r="C55" s="227"/>
      <c r="D55" s="228"/>
      <c r="E55" s="229"/>
      <c r="F55" s="230"/>
      <c r="G55" s="287">
        <f>SUM(G10:G54)</f>
        <v>5291163.3600000003</v>
      </c>
      <c r="I55" s="324"/>
    </row>
    <row r="56" spans="1:9" x14ac:dyDescent="0.25">
      <c r="E56" s="236"/>
    </row>
    <row r="57" spans="1:9" x14ac:dyDescent="0.25">
      <c r="E57" s="236"/>
    </row>
    <row r="58" spans="1:9" x14ac:dyDescent="0.25">
      <c r="E58" s="236"/>
    </row>
    <row r="59" spans="1:9" x14ac:dyDescent="0.25">
      <c r="E59" s="236"/>
    </row>
    <row r="60" spans="1:9" x14ac:dyDescent="0.25">
      <c r="E60" s="236"/>
    </row>
    <row r="183" spans="1:7" s="201" customFormat="1" x14ac:dyDescent="0.25">
      <c r="A183" s="184"/>
      <c r="B183" s="184"/>
      <c r="C183" s="184"/>
      <c r="D183" s="184"/>
      <c r="E183" s="202"/>
    </row>
    <row r="184" spans="1:7" s="201" customFormat="1" x14ac:dyDescent="0.25">
      <c r="A184" s="184"/>
      <c r="B184" s="184"/>
      <c r="C184" s="184"/>
      <c r="D184" s="184"/>
      <c r="E184" s="202"/>
    </row>
    <row r="186" spans="1:7" s="201" customFormat="1" x14ac:dyDescent="0.25">
      <c r="A186" s="203"/>
      <c r="B186" s="184"/>
      <c r="C186" s="184"/>
      <c r="D186" s="184"/>
      <c r="E186" s="200"/>
    </row>
    <row r="187" spans="1:7" s="201" customFormat="1" x14ac:dyDescent="0.25">
      <c r="A187" s="203"/>
      <c r="B187" s="204"/>
      <c r="C187" s="184"/>
      <c r="D187" s="184"/>
      <c r="E187" s="200"/>
    </row>
    <row r="188" spans="1:7" s="201" customFormat="1" x14ac:dyDescent="0.25">
      <c r="A188" s="203"/>
      <c r="B188" s="204"/>
      <c r="C188" s="184"/>
      <c r="D188" s="184"/>
      <c r="E188" s="200"/>
    </row>
    <row r="189" spans="1:7" s="200" customFormat="1" ht="13" x14ac:dyDescent="0.25">
      <c r="A189" s="203"/>
      <c r="B189" s="204"/>
      <c r="C189" s="184"/>
      <c r="D189" s="205"/>
      <c r="F189" s="201"/>
      <c r="G189" s="201"/>
    </row>
    <row r="190" spans="1:7" s="200" customFormat="1" x14ac:dyDescent="0.25">
      <c r="A190" s="203"/>
      <c r="B190" s="184"/>
      <c r="C190" s="184"/>
      <c r="D190" s="206"/>
      <c r="F190" s="201"/>
      <c r="G190" s="201"/>
    </row>
    <row r="191" spans="1:7" s="200" customFormat="1" x14ac:dyDescent="0.25">
      <c r="A191" s="203"/>
      <c r="B191" s="184"/>
      <c r="C191" s="184"/>
      <c r="D191" s="207"/>
      <c r="F191" s="201"/>
      <c r="G191" s="201"/>
    </row>
    <row r="192" spans="1:7" s="200" customFormat="1" x14ac:dyDescent="0.25">
      <c r="A192" s="203"/>
      <c r="B192" s="184"/>
      <c r="C192" s="184"/>
      <c r="D192" s="207"/>
      <c r="F192" s="201"/>
      <c r="G192" s="201"/>
    </row>
    <row r="193" spans="1:7" s="200" customFormat="1" ht="13" x14ac:dyDescent="0.25">
      <c r="A193" s="203"/>
      <c r="B193" s="184"/>
      <c r="C193" s="184"/>
      <c r="D193" s="205"/>
      <c r="F193" s="201"/>
      <c r="G193" s="201"/>
    </row>
    <row r="194" spans="1:7" s="200" customFormat="1" x14ac:dyDescent="0.25">
      <c r="A194" s="203"/>
      <c r="B194" s="184"/>
      <c r="C194" s="184"/>
      <c r="D194" s="206"/>
      <c r="F194" s="201"/>
      <c r="G194" s="201"/>
    </row>
    <row r="195" spans="1:7" s="200" customFormat="1" x14ac:dyDescent="0.25">
      <c r="A195" s="203"/>
      <c r="B195" s="204"/>
      <c r="C195" s="184"/>
      <c r="D195" s="206"/>
      <c r="F195" s="201"/>
      <c r="G195" s="201"/>
    </row>
    <row r="196" spans="1:7" s="200" customFormat="1" x14ac:dyDescent="0.25">
      <c r="A196" s="203"/>
      <c r="B196" s="204"/>
      <c r="C196" s="184"/>
      <c r="D196" s="206"/>
      <c r="F196" s="201"/>
      <c r="G196" s="201"/>
    </row>
    <row r="197" spans="1:7" s="200" customFormat="1" x14ac:dyDescent="0.25">
      <c r="A197" s="203"/>
      <c r="B197" s="204"/>
      <c r="C197" s="184"/>
      <c r="D197" s="208"/>
      <c r="F197" s="201"/>
      <c r="G197" s="201"/>
    </row>
    <row r="198" spans="1:7" s="200" customFormat="1" x14ac:dyDescent="0.25">
      <c r="A198" s="203"/>
      <c r="B198" s="204"/>
      <c r="C198" s="184"/>
      <c r="D198" s="184"/>
      <c r="F198" s="201"/>
      <c r="G198" s="201"/>
    </row>
    <row r="199" spans="1:7" s="200" customFormat="1" x14ac:dyDescent="0.25">
      <c r="A199" s="203"/>
      <c r="B199" s="204"/>
      <c r="C199" s="184"/>
      <c r="D199" s="184"/>
      <c r="F199" s="201"/>
      <c r="G199" s="201"/>
    </row>
    <row r="200" spans="1:7" s="200" customFormat="1" x14ac:dyDescent="0.25">
      <c r="A200" s="203"/>
      <c r="B200" s="204"/>
      <c r="C200" s="184"/>
      <c r="D200" s="184"/>
      <c r="F200" s="201"/>
      <c r="G200" s="201"/>
    </row>
    <row r="201" spans="1:7" s="200" customFormat="1" x14ac:dyDescent="0.25">
      <c r="A201" s="203"/>
      <c r="B201" s="204"/>
      <c r="C201" s="184"/>
      <c r="D201" s="184"/>
      <c r="F201" s="201"/>
      <c r="G201" s="201"/>
    </row>
    <row r="202" spans="1:7" s="200" customFormat="1" x14ac:dyDescent="0.25">
      <c r="A202" s="203"/>
      <c r="B202" s="204"/>
      <c r="C202" s="184"/>
      <c r="D202" s="184"/>
      <c r="F202" s="201"/>
      <c r="G202" s="201"/>
    </row>
    <row r="203" spans="1:7" s="200" customFormat="1" x14ac:dyDescent="0.25">
      <c r="A203" s="184"/>
      <c r="B203" s="184"/>
      <c r="C203" s="184"/>
      <c r="D203" s="184"/>
      <c r="F203" s="201"/>
      <c r="G203" s="201"/>
    </row>
  </sheetData>
  <mergeCells count="1">
    <mergeCell ref="A1:G1"/>
  </mergeCells>
  <pageMargins left="0.75" right="0.75" top="1" bottom="1" header="0.5" footer="0.5"/>
  <pageSetup paperSize="9" scale="48" orientation="portrait" r:id="rId1"/>
  <headerFooter alignWithMargins="0"/>
  <ignoredErrors>
    <ignoredError sqref="G19:G53 E21:E40 E48:E49 E42:E4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F0813-1651-4263-AA79-0CF69E6C4D87}">
  <sheetPr>
    <tabColor rgb="FF00B0F0"/>
  </sheetPr>
  <dimension ref="A1:M184"/>
  <sheetViews>
    <sheetView view="pageBreakPreview" zoomScale="60" zoomScaleNormal="100" workbookViewId="0">
      <pane ySplit="3" topLeftCell="A4" activePane="bottomLeft" state="frozen"/>
      <selection activeCell="C14" sqref="C14"/>
      <selection pane="bottomLeft" activeCell="M33" sqref="M33"/>
    </sheetView>
  </sheetViews>
  <sheetFormatPr defaultRowHeight="12.5" x14ac:dyDescent="0.25"/>
  <cols>
    <col min="1" max="1" width="10.08984375" style="184" customWidth="1"/>
    <col min="2" max="2" width="11.6328125" style="184" customWidth="1"/>
    <col min="3" max="3" width="86.36328125" style="184" customWidth="1"/>
    <col min="4" max="4" width="19.36328125" style="184" customWidth="1"/>
    <col min="5" max="5" width="15.453125" style="200" customWidth="1"/>
    <col min="6" max="6" width="14.08984375" style="201" customWidth="1"/>
    <col min="7" max="7" width="20.08984375" style="201" customWidth="1"/>
    <col min="8" max="8" width="11.6328125" style="184" bestFit="1" customWidth="1"/>
    <col min="9" max="9" width="14.1796875" style="184" bestFit="1" customWidth="1"/>
    <col min="10" max="11" width="8.90625" style="184"/>
    <col min="12" max="12" width="11.6328125" style="184" bestFit="1" customWidth="1"/>
    <col min="13" max="13" width="12.6328125" style="184" bestFit="1" customWidth="1"/>
    <col min="14" max="256" width="8.90625" style="184"/>
    <col min="257" max="257" width="9.36328125" style="184" customWidth="1"/>
    <col min="258" max="258" width="6.6328125" style="184" customWidth="1"/>
    <col min="259" max="259" width="40.6328125" style="184" customWidth="1"/>
    <col min="260" max="263" width="9.36328125" style="184" customWidth="1"/>
    <col min="264" max="512" width="8.90625" style="184"/>
    <col min="513" max="513" width="9.36328125" style="184" customWidth="1"/>
    <col min="514" max="514" width="6.6328125" style="184" customWidth="1"/>
    <col min="515" max="515" width="40.6328125" style="184" customWidth="1"/>
    <col min="516" max="519" width="9.36328125" style="184" customWidth="1"/>
    <col min="520" max="768" width="8.90625" style="184"/>
    <col min="769" max="769" width="9.36328125" style="184" customWidth="1"/>
    <col min="770" max="770" width="6.6328125" style="184" customWidth="1"/>
    <col min="771" max="771" width="40.6328125" style="184" customWidth="1"/>
    <col min="772" max="775" width="9.36328125" style="184" customWidth="1"/>
    <col min="776" max="1024" width="8.90625" style="184"/>
    <col min="1025" max="1025" width="9.36328125" style="184" customWidth="1"/>
    <col min="1026" max="1026" width="6.6328125" style="184" customWidth="1"/>
    <col min="1027" max="1027" width="40.6328125" style="184" customWidth="1"/>
    <col min="1028" max="1031" width="9.36328125" style="184" customWidth="1"/>
    <col min="1032" max="1280" width="8.90625" style="184"/>
    <col min="1281" max="1281" width="9.36328125" style="184" customWidth="1"/>
    <col min="1282" max="1282" width="6.6328125" style="184" customWidth="1"/>
    <col min="1283" max="1283" width="40.6328125" style="184" customWidth="1"/>
    <col min="1284" max="1287" width="9.36328125" style="184" customWidth="1"/>
    <col min="1288" max="1536" width="8.90625" style="184"/>
    <col min="1537" max="1537" width="9.36328125" style="184" customWidth="1"/>
    <col min="1538" max="1538" width="6.6328125" style="184" customWidth="1"/>
    <col min="1539" max="1539" width="40.6328125" style="184" customWidth="1"/>
    <col min="1540" max="1543" width="9.36328125" style="184" customWidth="1"/>
    <col min="1544" max="1792" width="8.90625" style="184"/>
    <col min="1793" max="1793" width="9.36328125" style="184" customWidth="1"/>
    <col min="1794" max="1794" width="6.6328125" style="184" customWidth="1"/>
    <col min="1795" max="1795" width="40.6328125" style="184" customWidth="1"/>
    <col min="1796" max="1799" width="9.36328125" style="184" customWidth="1"/>
    <col min="1800" max="2048" width="8.90625" style="184"/>
    <col min="2049" max="2049" width="9.36328125" style="184" customWidth="1"/>
    <col min="2050" max="2050" width="6.6328125" style="184" customWidth="1"/>
    <col min="2051" max="2051" width="40.6328125" style="184" customWidth="1"/>
    <col min="2052" max="2055" width="9.36328125" style="184" customWidth="1"/>
    <col min="2056" max="2304" width="8.90625" style="184"/>
    <col min="2305" max="2305" width="9.36328125" style="184" customWidth="1"/>
    <col min="2306" max="2306" width="6.6328125" style="184" customWidth="1"/>
    <col min="2307" max="2307" width="40.6328125" style="184" customWidth="1"/>
    <col min="2308" max="2311" width="9.36328125" style="184" customWidth="1"/>
    <col min="2312" max="2560" width="8.90625" style="184"/>
    <col min="2561" max="2561" width="9.36328125" style="184" customWidth="1"/>
    <col min="2562" max="2562" width="6.6328125" style="184" customWidth="1"/>
    <col min="2563" max="2563" width="40.6328125" style="184" customWidth="1"/>
    <col min="2564" max="2567" width="9.36328125" style="184" customWidth="1"/>
    <col min="2568" max="2816" width="8.90625" style="184"/>
    <col min="2817" max="2817" width="9.36328125" style="184" customWidth="1"/>
    <col min="2818" max="2818" width="6.6328125" style="184" customWidth="1"/>
    <col min="2819" max="2819" width="40.6328125" style="184" customWidth="1"/>
    <col min="2820" max="2823" width="9.36328125" style="184" customWidth="1"/>
    <col min="2824" max="3072" width="8.90625" style="184"/>
    <col min="3073" max="3073" width="9.36328125" style="184" customWidth="1"/>
    <col min="3074" max="3074" width="6.6328125" style="184" customWidth="1"/>
    <col min="3075" max="3075" width="40.6328125" style="184" customWidth="1"/>
    <col min="3076" max="3079" width="9.36328125" style="184" customWidth="1"/>
    <col min="3080" max="3328" width="8.90625" style="184"/>
    <col min="3329" max="3329" width="9.36328125" style="184" customWidth="1"/>
    <col min="3330" max="3330" width="6.6328125" style="184" customWidth="1"/>
    <col min="3331" max="3331" width="40.6328125" style="184" customWidth="1"/>
    <col min="3332" max="3335" width="9.36328125" style="184" customWidth="1"/>
    <col min="3336" max="3584" width="8.90625" style="184"/>
    <col min="3585" max="3585" width="9.36328125" style="184" customWidth="1"/>
    <col min="3586" max="3586" width="6.6328125" style="184" customWidth="1"/>
    <col min="3587" max="3587" width="40.6328125" style="184" customWidth="1"/>
    <col min="3588" max="3591" width="9.36328125" style="184" customWidth="1"/>
    <col min="3592" max="3840" width="8.90625" style="184"/>
    <col min="3841" max="3841" width="9.36328125" style="184" customWidth="1"/>
    <col min="3842" max="3842" width="6.6328125" style="184" customWidth="1"/>
    <col min="3843" max="3843" width="40.6328125" style="184" customWidth="1"/>
    <col min="3844" max="3847" width="9.36328125" style="184" customWidth="1"/>
    <col min="3848" max="4096" width="8.90625" style="184"/>
    <col min="4097" max="4097" width="9.36328125" style="184" customWidth="1"/>
    <col min="4098" max="4098" width="6.6328125" style="184" customWidth="1"/>
    <col min="4099" max="4099" width="40.6328125" style="184" customWidth="1"/>
    <col min="4100" max="4103" width="9.36328125" style="184" customWidth="1"/>
    <col min="4104" max="4352" width="8.90625" style="184"/>
    <col min="4353" max="4353" width="9.36328125" style="184" customWidth="1"/>
    <col min="4354" max="4354" width="6.6328125" style="184" customWidth="1"/>
    <col min="4355" max="4355" width="40.6328125" style="184" customWidth="1"/>
    <col min="4356" max="4359" width="9.36328125" style="184" customWidth="1"/>
    <col min="4360" max="4608" width="8.90625" style="184"/>
    <col min="4609" max="4609" width="9.36328125" style="184" customWidth="1"/>
    <col min="4610" max="4610" width="6.6328125" style="184" customWidth="1"/>
    <col min="4611" max="4611" width="40.6328125" style="184" customWidth="1"/>
    <col min="4612" max="4615" width="9.36328125" style="184" customWidth="1"/>
    <col min="4616" max="4864" width="8.90625" style="184"/>
    <col min="4865" max="4865" width="9.36328125" style="184" customWidth="1"/>
    <col min="4866" max="4866" width="6.6328125" style="184" customWidth="1"/>
    <col min="4867" max="4867" width="40.6328125" style="184" customWidth="1"/>
    <col min="4868" max="4871" width="9.36328125" style="184" customWidth="1"/>
    <col min="4872" max="5120" width="8.90625" style="184"/>
    <col min="5121" max="5121" width="9.36328125" style="184" customWidth="1"/>
    <col min="5122" max="5122" width="6.6328125" style="184" customWidth="1"/>
    <col min="5123" max="5123" width="40.6328125" style="184" customWidth="1"/>
    <col min="5124" max="5127" width="9.36328125" style="184" customWidth="1"/>
    <col min="5128" max="5376" width="8.90625" style="184"/>
    <col min="5377" max="5377" width="9.36328125" style="184" customWidth="1"/>
    <col min="5378" max="5378" width="6.6328125" style="184" customWidth="1"/>
    <col min="5379" max="5379" width="40.6328125" style="184" customWidth="1"/>
    <col min="5380" max="5383" width="9.36328125" style="184" customWidth="1"/>
    <col min="5384" max="5632" width="8.90625" style="184"/>
    <col min="5633" max="5633" width="9.36328125" style="184" customWidth="1"/>
    <col min="5634" max="5634" width="6.6328125" style="184" customWidth="1"/>
    <col min="5635" max="5635" width="40.6328125" style="184" customWidth="1"/>
    <col min="5636" max="5639" width="9.36328125" style="184" customWidth="1"/>
    <col min="5640" max="5888" width="8.90625" style="184"/>
    <col min="5889" max="5889" width="9.36328125" style="184" customWidth="1"/>
    <col min="5890" max="5890" width="6.6328125" style="184" customWidth="1"/>
    <col min="5891" max="5891" width="40.6328125" style="184" customWidth="1"/>
    <col min="5892" max="5895" width="9.36328125" style="184" customWidth="1"/>
    <col min="5896" max="6144" width="8.90625" style="184"/>
    <col min="6145" max="6145" width="9.36328125" style="184" customWidth="1"/>
    <col min="6146" max="6146" width="6.6328125" style="184" customWidth="1"/>
    <col min="6147" max="6147" width="40.6328125" style="184" customWidth="1"/>
    <col min="6148" max="6151" width="9.36328125" style="184" customWidth="1"/>
    <col min="6152" max="6400" width="8.90625" style="184"/>
    <col min="6401" max="6401" width="9.36328125" style="184" customWidth="1"/>
    <col min="6402" max="6402" width="6.6328125" style="184" customWidth="1"/>
    <col min="6403" max="6403" width="40.6328125" style="184" customWidth="1"/>
    <col min="6404" max="6407" width="9.36328125" style="184" customWidth="1"/>
    <col min="6408" max="6656" width="8.90625" style="184"/>
    <col min="6657" max="6657" width="9.36328125" style="184" customWidth="1"/>
    <col min="6658" max="6658" width="6.6328125" style="184" customWidth="1"/>
    <col min="6659" max="6659" width="40.6328125" style="184" customWidth="1"/>
    <col min="6660" max="6663" width="9.36328125" style="184" customWidth="1"/>
    <col min="6664" max="6912" width="8.90625" style="184"/>
    <col min="6913" max="6913" width="9.36328125" style="184" customWidth="1"/>
    <col min="6914" max="6914" width="6.6328125" style="184" customWidth="1"/>
    <col min="6915" max="6915" width="40.6328125" style="184" customWidth="1"/>
    <col min="6916" max="6919" width="9.36328125" style="184" customWidth="1"/>
    <col min="6920" max="7168" width="8.90625" style="184"/>
    <col min="7169" max="7169" width="9.36328125" style="184" customWidth="1"/>
    <col min="7170" max="7170" width="6.6328125" style="184" customWidth="1"/>
    <col min="7171" max="7171" width="40.6328125" style="184" customWidth="1"/>
    <col min="7172" max="7175" width="9.36328125" style="184" customWidth="1"/>
    <col min="7176" max="7424" width="8.90625" style="184"/>
    <col min="7425" max="7425" width="9.36328125" style="184" customWidth="1"/>
    <col min="7426" max="7426" width="6.6328125" style="184" customWidth="1"/>
    <col min="7427" max="7427" width="40.6328125" style="184" customWidth="1"/>
    <col min="7428" max="7431" width="9.36328125" style="184" customWidth="1"/>
    <col min="7432" max="7680" width="8.90625" style="184"/>
    <col min="7681" max="7681" width="9.36328125" style="184" customWidth="1"/>
    <col min="7682" max="7682" width="6.6328125" style="184" customWidth="1"/>
    <col min="7683" max="7683" width="40.6328125" style="184" customWidth="1"/>
    <col min="7684" max="7687" width="9.36328125" style="184" customWidth="1"/>
    <col min="7688" max="7936" width="8.90625" style="184"/>
    <col min="7937" max="7937" width="9.36328125" style="184" customWidth="1"/>
    <col min="7938" max="7938" width="6.6328125" style="184" customWidth="1"/>
    <col min="7939" max="7939" width="40.6328125" style="184" customWidth="1"/>
    <col min="7940" max="7943" width="9.36328125" style="184" customWidth="1"/>
    <col min="7944" max="8192" width="8.90625" style="184"/>
    <col min="8193" max="8193" width="9.36328125" style="184" customWidth="1"/>
    <col min="8194" max="8194" width="6.6328125" style="184" customWidth="1"/>
    <col min="8195" max="8195" width="40.6328125" style="184" customWidth="1"/>
    <col min="8196" max="8199" width="9.36328125" style="184" customWidth="1"/>
    <col min="8200" max="8448" width="8.90625" style="184"/>
    <col min="8449" max="8449" width="9.36328125" style="184" customWidth="1"/>
    <col min="8450" max="8450" width="6.6328125" style="184" customWidth="1"/>
    <col min="8451" max="8451" width="40.6328125" style="184" customWidth="1"/>
    <col min="8452" max="8455" width="9.36328125" style="184" customWidth="1"/>
    <col min="8456" max="8704" width="8.90625" style="184"/>
    <col min="8705" max="8705" width="9.36328125" style="184" customWidth="1"/>
    <col min="8706" max="8706" width="6.6328125" style="184" customWidth="1"/>
    <col min="8707" max="8707" width="40.6328125" style="184" customWidth="1"/>
    <col min="8708" max="8711" width="9.36328125" style="184" customWidth="1"/>
    <col min="8712" max="8960" width="8.90625" style="184"/>
    <col min="8961" max="8961" width="9.36328125" style="184" customWidth="1"/>
    <col min="8962" max="8962" width="6.6328125" style="184" customWidth="1"/>
    <col min="8963" max="8963" width="40.6328125" style="184" customWidth="1"/>
    <col min="8964" max="8967" width="9.36328125" style="184" customWidth="1"/>
    <col min="8968" max="9216" width="8.90625" style="184"/>
    <col min="9217" max="9217" width="9.36328125" style="184" customWidth="1"/>
    <col min="9218" max="9218" width="6.6328125" style="184" customWidth="1"/>
    <col min="9219" max="9219" width="40.6328125" style="184" customWidth="1"/>
    <col min="9220" max="9223" width="9.36328125" style="184" customWidth="1"/>
    <col min="9224" max="9472" width="8.90625" style="184"/>
    <col min="9473" max="9473" width="9.36328125" style="184" customWidth="1"/>
    <col min="9474" max="9474" width="6.6328125" style="184" customWidth="1"/>
    <col min="9475" max="9475" width="40.6328125" style="184" customWidth="1"/>
    <col min="9476" max="9479" width="9.36328125" style="184" customWidth="1"/>
    <col min="9480" max="9728" width="8.90625" style="184"/>
    <col min="9729" max="9729" width="9.36328125" style="184" customWidth="1"/>
    <col min="9730" max="9730" width="6.6328125" style="184" customWidth="1"/>
    <col min="9731" max="9731" width="40.6328125" style="184" customWidth="1"/>
    <col min="9732" max="9735" width="9.36328125" style="184" customWidth="1"/>
    <col min="9736" max="9984" width="8.90625" style="184"/>
    <col min="9985" max="9985" width="9.36328125" style="184" customWidth="1"/>
    <col min="9986" max="9986" width="6.6328125" style="184" customWidth="1"/>
    <col min="9987" max="9987" width="40.6328125" style="184" customWidth="1"/>
    <col min="9988" max="9991" width="9.36328125" style="184" customWidth="1"/>
    <col min="9992" max="10240" width="8.90625" style="184"/>
    <col min="10241" max="10241" width="9.36328125" style="184" customWidth="1"/>
    <col min="10242" max="10242" width="6.6328125" style="184" customWidth="1"/>
    <col min="10243" max="10243" width="40.6328125" style="184" customWidth="1"/>
    <col min="10244" max="10247" width="9.36328125" style="184" customWidth="1"/>
    <col min="10248" max="10496" width="8.90625" style="184"/>
    <col min="10497" max="10497" width="9.36328125" style="184" customWidth="1"/>
    <col min="10498" max="10498" width="6.6328125" style="184" customWidth="1"/>
    <col min="10499" max="10499" width="40.6328125" style="184" customWidth="1"/>
    <col min="10500" max="10503" width="9.36328125" style="184" customWidth="1"/>
    <col min="10504" max="10752" width="8.90625" style="184"/>
    <col min="10753" max="10753" width="9.36328125" style="184" customWidth="1"/>
    <col min="10754" max="10754" width="6.6328125" style="184" customWidth="1"/>
    <col min="10755" max="10755" width="40.6328125" style="184" customWidth="1"/>
    <col min="10756" max="10759" width="9.36328125" style="184" customWidth="1"/>
    <col min="10760" max="11008" width="8.90625" style="184"/>
    <col min="11009" max="11009" width="9.36328125" style="184" customWidth="1"/>
    <col min="11010" max="11010" width="6.6328125" style="184" customWidth="1"/>
    <col min="11011" max="11011" width="40.6328125" style="184" customWidth="1"/>
    <col min="11012" max="11015" width="9.36328125" style="184" customWidth="1"/>
    <col min="11016" max="11264" width="8.90625" style="184"/>
    <col min="11265" max="11265" width="9.36328125" style="184" customWidth="1"/>
    <col min="11266" max="11266" width="6.6328125" style="184" customWidth="1"/>
    <col min="11267" max="11267" width="40.6328125" style="184" customWidth="1"/>
    <col min="11268" max="11271" width="9.36328125" style="184" customWidth="1"/>
    <col min="11272" max="11520" width="8.90625" style="184"/>
    <col min="11521" max="11521" width="9.36328125" style="184" customWidth="1"/>
    <col min="11522" max="11522" width="6.6328125" style="184" customWidth="1"/>
    <col min="11523" max="11523" width="40.6328125" style="184" customWidth="1"/>
    <col min="11524" max="11527" width="9.36328125" style="184" customWidth="1"/>
    <col min="11528" max="11776" width="8.90625" style="184"/>
    <col min="11777" max="11777" width="9.36328125" style="184" customWidth="1"/>
    <col min="11778" max="11778" width="6.6328125" style="184" customWidth="1"/>
    <col min="11779" max="11779" width="40.6328125" style="184" customWidth="1"/>
    <col min="11780" max="11783" width="9.36328125" style="184" customWidth="1"/>
    <col min="11784" max="12032" width="8.90625" style="184"/>
    <col min="12033" max="12033" width="9.36328125" style="184" customWidth="1"/>
    <col min="12034" max="12034" width="6.6328125" style="184" customWidth="1"/>
    <col min="12035" max="12035" width="40.6328125" style="184" customWidth="1"/>
    <col min="12036" max="12039" width="9.36328125" style="184" customWidth="1"/>
    <col min="12040" max="12288" width="8.90625" style="184"/>
    <col min="12289" max="12289" width="9.36328125" style="184" customWidth="1"/>
    <col min="12290" max="12290" width="6.6328125" style="184" customWidth="1"/>
    <col min="12291" max="12291" width="40.6328125" style="184" customWidth="1"/>
    <col min="12292" max="12295" width="9.36328125" style="184" customWidth="1"/>
    <col min="12296" max="12544" width="8.90625" style="184"/>
    <col min="12545" max="12545" width="9.36328125" style="184" customWidth="1"/>
    <col min="12546" max="12546" width="6.6328125" style="184" customWidth="1"/>
    <col min="12547" max="12547" width="40.6328125" style="184" customWidth="1"/>
    <col min="12548" max="12551" width="9.36328125" style="184" customWidth="1"/>
    <col min="12552" max="12800" width="8.90625" style="184"/>
    <col min="12801" max="12801" width="9.36328125" style="184" customWidth="1"/>
    <col min="12802" max="12802" width="6.6328125" style="184" customWidth="1"/>
    <col min="12803" max="12803" width="40.6328125" style="184" customWidth="1"/>
    <col min="12804" max="12807" width="9.36328125" style="184" customWidth="1"/>
    <col min="12808" max="13056" width="8.90625" style="184"/>
    <col min="13057" max="13057" width="9.36328125" style="184" customWidth="1"/>
    <col min="13058" max="13058" width="6.6328125" style="184" customWidth="1"/>
    <col min="13059" max="13059" width="40.6328125" style="184" customWidth="1"/>
    <col min="13060" max="13063" width="9.36328125" style="184" customWidth="1"/>
    <col min="13064" max="13312" width="8.90625" style="184"/>
    <col min="13313" max="13313" width="9.36328125" style="184" customWidth="1"/>
    <col min="13314" max="13314" width="6.6328125" style="184" customWidth="1"/>
    <col min="13315" max="13315" width="40.6328125" style="184" customWidth="1"/>
    <col min="13316" max="13319" width="9.36328125" style="184" customWidth="1"/>
    <col min="13320" max="13568" width="8.90625" style="184"/>
    <col min="13569" max="13569" width="9.36328125" style="184" customWidth="1"/>
    <col min="13570" max="13570" width="6.6328125" style="184" customWidth="1"/>
    <col min="13571" max="13571" width="40.6328125" style="184" customWidth="1"/>
    <col min="13572" max="13575" width="9.36328125" style="184" customWidth="1"/>
    <col min="13576" max="13824" width="8.90625" style="184"/>
    <col min="13825" max="13825" width="9.36328125" style="184" customWidth="1"/>
    <col min="13826" max="13826" width="6.6328125" style="184" customWidth="1"/>
    <col min="13827" max="13827" width="40.6328125" style="184" customWidth="1"/>
    <col min="13828" max="13831" width="9.36328125" style="184" customWidth="1"/>
    <col min="13832" max="14080" width="8.90625" style="184"/>
    <col min="14081" max="14081" width="9.36328125" style="184" customWidth="1"/>
    <col min="14082" max="14082" width="6.6328125" style="184" customWidth="1"/>
    <col min="14083" max="14083" width="40.6328125" style="184" customWidth="1"/>
    <col min="14084" max="14087" width="9.36328125" style="184" customWidth="1"/>
    <col min="14088" max="14336" width="8.90625" style="184"/>
    <col min="14337" max="14337" width="9.36328125" style="184" customWidth="1"/>
    <col min="14338" max="14338" width="6.6328125" style="184" customWidth="1"/>
    <col min="14339" max="14339" width="40.6328125" style="184" customWidth="1"/>
    <col min="14340" max="14343" width="9.36328125" style="184" customWidth="1"/>
    <col min="14344" max="14592" width="8.90625" style="184"/>
    <col min="14593" max="14593" width="9.36328125" style="184" customWidth="1"/>
    <col min="14594" max="14594" width="6.6328125" style="184" customWidth="1"/>
    <col min="14595" max="14595" width="40.6328125" style="184" customWidth="1"/>
    <col min="14596" max="14599" width="9.36328125" style="184" customWidth="1"/>
    <col min="14600" max="14848" width="8.90625" style="184"/>
    <col min="14849" max="14849" width="9.36328125" style="184" customWidth="1"/>
    <col min="14850" max="14850" width="6.6328125" style="184" customWidth="1"/>
    <col min="14851" max="14851" width="40.6328125" style="184" customWidth="1"/>
    <col min="14852" max="14855" width="9.36328125" style="184" customWidth="1"/>
    <col min="14856" max="15104" width="8.90625" style="184"/>
    <col min="15105" max="15105" width="9.36328125" style="184" customWidth="1"/>
    <col min="15106" max="15106" width="6.6328125" style="184" customWidth="1"/>
    <col min="15107" max="15107" width="40.6328125" style="184" customWidth="1"/>
    <col min="15108" max="15111" width="9.36328125" style="184" customWidth="1"/>
    <col min="15112" max="15360" width="8.90625" style="184"/>
    <col min="15361" max="15361" width="9.36328125" style="184" customWidth="1"/>
    <col min="15362" max="15362" width="6.6328125" style="184" customWidth="1"/>
    <col min="15363" max="15363" width="40.6328125" style="184" customWidth="1"/>
    <col min="15364" max="15367" width="9.36328125" style="184" customWidth="1"/>
    <col min="15368" max="15616" width="8.90625" style="184"/>
    <col min="15617" max="15617" width="9.36328125" style="184" customWidth="1"/>
    <col min="15618" max="15618" width="6.6328125" style="184" customWidth="1"/>
    <col min="15619" max="15619" width="40.6328125" style="184" customWidth="1"/>
    <col min="15620" max="15623" width="9.36328125" style="184" customWidth="1"/>
    <col min="15624" max="15872" width="8.90625" style="184"/>
    <col min="15873" max="15873" width="9.36328125" style="184" customWidth="1"/>
    <col min="15874" max="15874" width="6.6328125" style="184" customWidth="1"/>
    <col min="15875" max="15875" width="40.6328125" style="184" customWidth="1"/>
    <col min="15876" max="15879" width="9.36328125" style="184" customWidth="1"/>
    <col min="15880" max="16128" width="8.90625" style="184"/>
    <col min="16129" max="16129" width="9.36328125" style="184" customWidth="1"/>
    <col min="16130" max="16130" width="6.6328125" style="184" customWidth="1"/>
    <col min="16131" max="16131" width="40.6328125" style="184" customWidth="1"/>
    <col min="16132" max="16135" width="9.36328125" style="184" customWidth="1"/>
    <col min="16136" max="16384" width="8.90625" style="184"/>
  </cols>
  <sheetData>
    <row r="1" spans="1:13" ht="33.65" customHeight="1" x14ac:dyDescent="0.3">
      <c r="A1" s="383" t="str">
        <f>BOQ!A1</f>
        <v>CONTRACT NO. ZNB01309/00000/00/POR/INF/22/T: PROVISION OF MAINTENANCE ON VARIOUS PROVINCIAL ROADS OVER A PERIOD OF 36 MONTHS WITHIN UMDONI NORTHERN ZONE 2 UNDER COST CENTRE PORT SHEPSTONE IN THE DURBAN REGION.  CIDB GRADE 7CE OR HIGHER</v>
      </c>
      <c r="B1" s="383"/>
      <c r="C1" s="383"/>
      <c r="D1" s="383"/>
      <c r="E1" s="383"/>
      <c r="F1" s="383"/>
      <c r="G1" s="383"/>
    </row>
    <row r="2" spans="1:13" ht="13" x14ac:dyDescent="0.25">
      <c r="A2" s="11" t="s">
        <v>0</v>
      </c>
      <c r="B2" s="11"/>
      <c r="C2" s="11" t="s">
        <v>1</v>
      </c>
      <c r="D2" s="232" t="s">
        <v>2</v>
      </c>
      <c r="E2" s="161" t="s">
        <v>3</v>
      </c>
      <c r="F2" s="80" t="s">
        <v>4</v>
      </c>
      <c r="G2" s="294" t="s">
        <v>291</v>
      </c>
      <c r="L2" s="277"/>
      <c r="M2" s="277"/>
    </row>
    <row r="3" spans="1:13" ht="13" x14ac:dyDescent="0.25">
      <c r="A3" s="41" t="s">
        <v>330</v>
      </c>
      <c r="B3" s="41"/>
      <c r="C3" s="213"/>
      <c r="D3" s="214"/>
      <c r="E3" s="215"/>
      <c r="F3" s="216"/>
      <c r="G3" s="293"/>
      <c r="L3" s="277"/>
      <c r="M3" s="277"/>
    </row>
    <row r="4" spans="1:13" ht="13" x14ac:dyDescent="0.25">
      <c r="A4" s="233" t="s">
        <v>331</v>
      </c>
      <c r="B4" s="42"/>
      <c r="C4" s="246" t="s">
        <v>290</v>
      </c>
      <c r="D4" s="12"/>
      <c r="E4" s="164"/>
      <c r="F4" s="82"/>
      <c r="G4" s="12"/>
      <c r="L4" s="277"/>
      <c r="M4" s="277"/>
    </row>
    <row r="5" spans="1:13" ht="13" x14ac:dyDescent="0.3">
      <c r="A5" s="350"/>
      <c r="B5" s="190"/>
      <c r="C5" s="351"/>
      <c r="D5" s="187"/>
      <c r="E5" s="234"/>
      <c r="F5" s="369"/>
      <c r="G5" s="369"/>
      <c r="L5" s="277"/>
      <c r="M5" s="277"/>
    </row>
    <row r="6" spans="1:13" ht="13" x14ac:dyDescent="0.25">
      <c r="A6" s="190" t="s">
        <v>332</v>
      </c>
      <c r="B6" s="190"/>
      <c r="C6" s="352" t="s">
        <v>289</v>
      </c>
      <c r="D6" s="191"/>
      <c r="E6" s="308"/>
      <c r="F6" s="370"/>
      <c r="G6" s="371"/>
      <c r="L6" s="277"/>
      <c r="M6" s="277"/>
    </row>
    <row r="7" spans="1:13" x14ac:dyDescent="0.25">
      <c r="A7" s="190"/>
      <c r="B7" s="190"/>
      <c r="C7" s="307"/>
      <c r="D7" s="191"/>
      <c r="E7" s="308"/>
      <c r="F7" s="370"/>
      <c r="G7" s="371"/>
      <c r="L7" s="277"/>
      <c r="M7" s="277"/>
    </row>
    <row r="8" spans="1:13" ht="13" x14ac:dyDescent="0.25">
      <c r="A8" s="190"/>
      <c r="B8" s="190"/>
      <c r="C8" s="353" t="s">
        <v>288</v>
      </c>
      <c r="D8" s="187"/>
      <c r="E8" s="234"/>
      <c r="F8" s="369"/>
      <c r="G8" s="369"/>
      <c r="L8" s="277"/>
      <c r="M8" s="277"/>
    </row>
    <row r="9" spans="1:13" x14ac:dyDescent="0.25">
      <c r="A9" s="190"/>
      <c r="B9" s="190"/>
      <c r="C9" s="198" t="s">
        <v>283</v>
      </c>
      <c r="D9" s="187" t="s">
        <v>280</v>
      </c>
      <c r="E9" s="234">
        <v>1</v>
      </c>
      <c r="F9" s="369"/>
      <c r="G9" s="369">
        <f>E9*F9</f>
        <v>0</v>
      </c>
      <c r="H9" s="193"/>
      <c r="L9" s="277"/>
      <c r="M9" s="277"/>
    </row>
    <row r="10" spans="1:13" x14ac:dyDescent="0.25">
      <c r="A10" s="190"/>
      <c r="B10" s="190"/>
      <c r="C10" s="291" t="s">
        <v>286</v>
      </c>
      <c r="D10" s="187" t="s">
        <v>280</v>
      </c>
      <c r="E10" s="234">
        <v>1</v>
      </c>
      <c r="F10" s="369"/>
      <c r="G10" s="369">
        <f t="shared" ref="G10:G27" si="0">E10*F10</f>
        <v>0</v>
      </c>
      <c r="H10" s="193"/>
      <c r="L10" s="277"/>
      <c r="M10" s="277"/>
    </row>
    <row r="11" spans="1:13" x14ac:dyDescent="0.25">
      <c r="A11" s="190"/>
      <c r="B11" s="190"/>
      <c r="C11" s="198"/>
      <c r="D11" s="187"/>
      <c r="E11" s="234"/>
      <c r="F11" s="369"/>
      <c r="G11" s="369"/>
      <c r="H11" s="193"/>
      <c r="L11" s="277"/>
      <c r="M11" s="277"/>
    </row>
    <row r="12" spans="1:13" ht="13" x14ac:dyDescent="0.25">
      <c r="A12" s="190"/>
      <c r="B12" s="190"/>
      <c r="C12" s="353" t="s">
        <v>287</v>
      </c>
      <c r="D12" s="187"/>
      <c r="E12" s="234"/>
      <c r="F12" s="369"/>
      <c r="G12" s="369"/>
      <c r="H12" s="193"/>
      <c r="L12" s="277"/>
      <c r="M12" s="277"/>
    </row>
    <row r="13" spans="1:13" x14ac:dyDescent="0.25">
      <c r="A13" s="190"/>
      <c r="B13" s="190"/>
      <c r="C13" s="198" t="s">
        <v>283</v>
      </c>
      <c r="D13" s="187" t="s">
        <v>280</v>
      </c>
      <c r="E13" s="234">
        <v>1</v>
      </c>
      <c r="F13" s="369"/>
      <c r="G13" s="369">
        <f t="shared" si="0"/>
        <v>0</v>
      </c>
      <c r="H13" s="193"/>
      <c r="L13" s="277"/>
      <c r="M13" s="277"/>
    </row>
    <row r="14" spans="1:13" x14ac:dyDescent="0.25">
      <c r="A14" s="190"/>
      <c r="B14" s="190"/>
      <c r="C14" s="291" t="s">
        <v>286</v>
      </c>
      <c r="D14" s="187" t="s">
        <v>280</v>
      </c>
      <c r="E14" s="234">
        <v>1</v>
      </c>
      <c r="F14" s="369"/>
      <c r="G14" s="369">
        <f t="shared" si="0"/>
        <v>0</v>
      </c>
      <c r="H14" s="193"/>
      <c r="L14" s="277"/>
      <c r="M14" s="277"/>
    </row>
    <row r="15" spans="1:13" x14ac:dyDescent="0.25">
      <c r="A15" s="190"/>
      <c r="B15" s="190"/>
      <c r="C15" s="198"/>
      <c r="D15" s="187"/>
      <c r="E15" s="234"/>
      <c r="F15" s="369"/>
      <c r="G15" s="369"/>
      <c r="H15" s="193"/>
      <c r="L15" s="277"/>
      <c r="M15" s="277"/>
    </row>
    <row r="16" spans="1:13" ht="13" x14ac:dyDescent="0.3">
      <c r="A16" s="190"/>
      <c r="B16" s="190"/>
      <c r="C16" s="292" t="s">
        <v>285</v>
      </c>
      <c r="D16" s="187"/>
      <c r="E16" s="234"/>
      <c r="F16" s="369"/>
      <c r="G16" s="369"/>
      <c r="H16" s="193"/>
      <c r="L16" s="277"/>
      <c r="M16" s="277"/>
    </row>
    <row r="17" spans="1:13" x14ac:dyDescent="0.25">
      <c r="A17" s="190"/>
      <c r="B17" s="190"/>
      <c r="C17" s="198" t="s">
        <v>283</v>
      </c>
      <c r="D17" s="187" t="s">
        <v>280</v>
      </c>
      <c r="E17" s="234">
        <v>1</v>
      </c>
      <c r="F17" s="369"/>
      <c r="G17" s="369">
        <f t="shared" si="0"/>
        <v>0</v>
      </c>
      <c r="H17" s="193"/>
      <c r="L17" s="277"/>
      <c r="M17" s="277"/>
    </row>
    <row r="18" spans="1:13" x14ac:dyDescent="0.25">
      <c r="A18" s="348"/>
      <c r="B18" s="190"/>
      <c r="C18" s="291" t="s">
        <v>282</v>
      </c>
      <c r="D18" s="187" t="s">
        <v>280</v>
      </c>
      <c r="E18" s="234">
        <v>1</v>
      </c>
      <c r="F18" s="369"/>
      <c r="G18" s="369">
        <f t="shared" si="0"/>
        <v>0</v>
      </c>
      <c r="H18" s="193"/>
      <c r="L18" s="277"/>
      <c r="M18" s="277"/>
    </row>
    <row r="19" spans="1:13" x14ac:dyDescent="0.25">
      <c r="A19" s="190"/>
      <c r="B19" s="190"/>
      <c r="C19" s="291" t="s">
        <v>281</v>
      </c>
      <c r="D19" s="187" t="s">
        <v>280</v>
      </c>
      <c r="E19" s="234">
        <v>1</v>
      </c>
      <c r="F19" s="369"/>
      <c r="G19" s="369">
        <f t="shared" si="0"/>
        <v>0</v>
      </c>
      <c r="H19" s="193"/>
      <c r="L19" s="277"/>
      <c r="M19" s="277"/>
    </row>
    <row r="20" spans="1:13" x14ac:dyDescent="0.25">
      <c r="A20" s="190"/>
      <c r="B20" s="190"/>
      <c r="C20" s="190"/>
      <c r="D20" s="187"/>
      <c r="E20" s="234"/>
      <c r="F20" s="369"/>
      <c r="G20" s="369"/>
      <c r="H20" s="193"/>
      <c r="L20" s="277"/>
      <c r="M20" s="277"/>
    </row>
    <row r="21" spans="1:13" ht="13" x14ac:dyDescent="0.3">
      <c r="A21" s="190"/>
      <c r="B21" s="190"/>
      <c r="C21" s="6" t="s">
        <v>284</v>
      </c>
      <c r="D21" s="187"/>
      <c r="E21" s="234"/>
      <c r="F21" s="369"/>
      <c r="G21" s="369"/>
      <c r="H21" s="193"/>
      <c r="L21" s="277"/>
      <c r="M21" s="277"/>
    </row>
    <row r="22" spans="1:13" x14ac:dyDescent="0.25">
      <c r="A22" s="190"/>
      <c r="B22" s="190"/>
      <c r="C22" s="198" t="s">
        <v>283</v>
      </c>
      <c r="D22" s="187" t="s">
        <v>280</v>
      </c>
      <c r="E22" s="234">
        <v>1</v>
      </c>
      <c r="F22" s="369"/>
      <c r="G22" s="369">
        <f t="shared" si="0"/>
        <v>0</v>
      </c>
      <c r="H22" s="193"/>
      <c r="L22" s="277"/>
      <c r="M22" s="277"/>
    </row>
    <row r="23" spans="1:13" x14ac:dyDescent="0.25">
      <c r="A23" s="190"/>
      <c r="B23" s="190"/>
      <c r="C23" s="291" t="s">
        <v>282</v>
      </c>
      <c r="D23" s="187" t="s">
        <v>280</v>
      </c>
      <c r="E23" s="234">
        <v>1</v>
      </c>
      <c r="F23" s="369"/>
      <c r="G23" s="369">
        <f t="shared" si="0"/>
        <v>0</v>
      </c>
      <c r="H23" s="193"/>
      <c r="L23" s="277"/>
      <c r="M23" s="277"/>
    </row>
    <row r="24" spans="1:13" x14ac:dyDescent="0.25">
      <c r="A24" s="190"/>
      <c r="B24" s="190"/>
      <c r="C24" s="291" t="s">
        <v>281</v>
      </c>
      <c r="D24" s="187" t="s">
        <v>280</v>
      </c>
      <c r="E24" s="234">
        <v>1</v>
      </c>
      <c r="F24" s="369"/>
      <c r="G24" s="369">
        <f t="shared" si="0"/>
        <v>0</v>
      </c>
      <c r="H24" s="193"/>
      <c r="L24" s="277"/>
      <c r="M24" s="277"/>
    </row>
    <row r="25" spans="1:13" x14ac:dyDescent="0.25">
      <c r="A25" s="190"/>
      <c r="B25" s="190"/>
      <c r="C25" s="190"/>
      <c r="D25" s="187"/>
      <c r="E25" s="234"/>
      <c r="F25" s="369"/>
      <c r="G25" s="369"/>
      <c r="H25" s="193"/>
      <c r="I25" s="193"/>
      <c r="L25" s="277"/>
      <c r="M25" s="277"/>
    </row>
    <row r="26" spans="1:13" ht="13" x14ac:dyDescent="0.25">
      <c r="A26" s="190"/>
      <c r="B26" s="190"/>
      <c r="C26" s="354" t="s">
        <v>228</v>
      </c>
      <c r="D26" s="187"/>
      <c r="E26" s="234"/>
      <c r="F26" s="369"/>
      <c r="G26" s="369"/>
      <c r="H26" s="193"/>
      <c r="L26" s="277"/>
      <c r="M26" s="277"/>
    </row>
    <row r="27" spans="1:13" x14ac:dyDescent="0.25">
      <c r="A27" s="190"/>
      <c r="B27" s="190"/>
      <c r="C27" s="190" t="s">
        <v>229</v>
      </c>
      <c r="D27" s="187" t="s">
        <v>163</v>
      </c>
      <c r="E27" s="234">
        <v>20</v>
      </c>
      <c r="F27" s="369"/>
      <c r="G27" s="369">
        <f t="shared" si="0"/>
        <v>0</v>
      </c>
      <c r="H27" s="193"/>
      <c r="I27" s="193"/>
      <c r="L27" s="277"/>
      <c r="M27" s="277"/>
    </row>
    <row r="28" spans="1:13" x14ac:dyDescent="0.25">
      <c r="A28" s="190"/>
      <c r="B28" s="190"/>
      <c r="C28" s="190"/>
      <c r="D28" s="187"/>
      <c r="E28" s="234"/>
      <c r="F28" s="369"/>
      <c r="G28" s="369"/>
    </row>
    <row r="29" spans="1:13" ht="13" thickBot="1" x14ac:dyDescent="0.3">
      <c r="A29" s="190"/>
      <c r="B29" s="194"/>
      <c r="C29" s="194"/>
      <c r="D29" s="238"/>
      <c r="E29" s="235"/>
      <c r="F29" s="349"/>
      <c r="G29" s="349"/>
    </row>
    <row r="30" spans="1:13" ht="13.5" thickBot="1" x14ac:dyDescent="0.35">
      <c r="A30" s="355" t="s">
        <v>232</v>
      </c>
      <c r="B30" s="226"/>
      <c r="C30" s="227"/>
      <c r="D30" s="228"/>
      <c r="E30" s="229"/>
      <c r="F30" s="347"/>
      <c r="G30" s="287">
        <f>BOQ!G227</f>
        <v>20877.9084</v>
      </c>
      <c r="H30" s="277"/>
      <c r="I30" s="277"/>
    </row>
    <row r="31" spans="1:13" x14ac:dyDescent="0.25">
      <c r="E31" s="236"/>
    </row>
    <row r="32" spans="1:13" x14ac:dyDescent="0.25">
      <c r="E32" s="236"/>
    </row>
    <row r="33" spans="1:9" x14ac:dyDescent="0.25">
      <c r="E33" s="236"/>
    </row>
    <row r="34" spans="1:9" x14ac:dyDescent="0.25">
      <c r="C34" s="290"/>
      <c r="E34" s="236"/>
    </row>
    <row r="35" spans="1:9" x14ac:dyDescent="0.25">
      <c r="E35" s="236"/>
    </row>
    <row r="36" spans="1:9" s="201" customFormat="1" x14ac:dyDescent="0.25">
      <c r="A36" s="184"/>
      <c r="B36" s="184"/>
      <c r="C36" s="184"/>
      <c r="D36" s="184"/>
      <c r="E36" s="236"/>
      <c r="H36" s="184"/>
      <c r="I36" s="184"/>
    </row>
    <row r="37" spans="1:9" s="201" customFormat="1" x14ac:dyDescent="0.25">
      <c r="A37" s="184"/>
      <c r="B37" s="184"/>
      <c r="C37" s="184"/>
      <c r="D37" s="184"/>
      <c r="E37" s="236"/>
      <c r="H37" s="184"/>
      <c r="I37" s="184"/>
    </row>
    <row r="38" spans="1:9" s="201" customFormat="1" x14ac:dyDescent="0.25">
      <c r="A38" s="184"/>
      <c r="B38" s="184"/>
      <c r="C38" s="184"/>
      <c r="D38" s="184"/>
      <c r="E38" s="236"/>
      <c r="H38" s="184"/>
      <c r="I38" s="184"/>
    </row>
    <row r="39" spans="1:9" s="201" customFormat="1" x14ac:dyDescent="0.25">
      <c r="A39" s="184"/>
      <c r="B39" s="184"/>
      <c r="C39" s="184"/>
      <c r="D39" s="184"/>
      <c r="E39" s="236"/>
      <c r="H39" s="184"/>
      <c r="I39" s="184"/>
    </row>
    <row r="40" spans="1:9" s="201" customFormat="1" x14ac:dyDescent="0.25">
      <c r="A40" s="184"/>
      <c r="B40" s="184"/>
      <c r="C40" s="184"/>
      <c r="D40" s="184"/>
      <c r="E40" s="236"/>
      <c r="H40" s="184"/>
      <c r="I40" s="184"/>
    </row>
    <row r="41" spans="1:9" s="201" customFormat="1" x14ac:dyDescent="0.25">
      <c r="A41" s="184"/>
      <c r="B41" s="184"/>
      <c r="C41" s="184"/>
      <c r="D41" s="184"/>
      <c r="E41" s="236"/>
      <c r="H41" s="184"/>
      <c r="I41" s="184"/>
    </row>
    <row r="164" spans="1:7" s="201" customFormat="1" x14ac:dyDescent="0.25">
      <c r="A164" s="184"/>
      <c r="B164" s="184"/>
      <c r="C164" s="184"/>
      <c r="D164" s="184"/>
      <c r="E164" s="202" t="s">
        <v>239</v>
      </c>
    </row>
    <row r="165" spans="1:7" s="201" customFormat="1" x14ac:dyDescent="0.25">
      <c r="A165" s="184"/>
      <c r="B165" s="184"/>
      <c r="C165" s="184"/>
      <c r="D165" s="184"/>
      <c r="E165" s="202" t="s">
        <v>239</v>
      </c>
    </row>
    <row r="167" spans="1:7" s="201" customFormat="1" x14ac:dyDescent="0.25">
      <c r="A167" s="203"/>
      <c r="B167" s="184"/>
      <c r="C167" s="184"/>
      <c r="D167" s="184"/>
      <c r="E167" s="200"/>
    </row>
    <row r="168" spans="1:7" s="201" customFormat="1" x14ac:dyDescent="0.25">
      <c r="A168" s="203"/>
      <c r="B168" s="204"/>
      <c r="C168" s="184"/>
      <c r="D168" s="184"/>
      <c r="E168" s="200"/>
    </row>
    <row r="169" spans="1:7" s="201" customFormat="1" x14ac:dyDescent="0.25">
      <c r="A169" s="203"/>
      <c r="B169" s="204"/>
      <c r="C169" s="184"/>
      <c r="D169" s="184"/>
      <c r="E169" s="200"/>
    </row>
    <row r="170" spans="1:7" s="200" customFormat="1" ht="39" x14ac:dyDescent="0.25">
      <c r="A170" s="203" t="s">
        <v>50</v>
      </c>
      <c r="B170" s="204"/>
      <c r="C170" s="184"/>
      <c r="D170" s="205" t="s">
        <v>51</v>
      </c>
      <c r="F170" s="201"/>
      <c r="G170" s="201"/>
    </row>
    <row r="171" spans="1:7" s="200" customFormat="1" ht="50" x14ac:dyDescent="0.25">
      <c r="A171" s="203"/>
      <c r="B171" s="184" t="s">
        <v>52</v>
      </c>
      <c r="C171" s="184"/>
      <c r="D171" s="206" t="s">
        <v>240</v>
      </c>
      <c r="F171" s="201"/>
      <c r="G171" s="201"/>
    </row>
    <row r="172" spans="1:7" s="200" customFormat="1" x14ac:dyDescent="0.25">
      <c r="A172" s="203"/>
      <c r="B172" s="184"/>
      <c r="C172" s="184"/>
      <c r="D172" s="207" t="s">
        <v>241</v>
      </c>
      <c r="F172" s="201"/>
      <c r="G172" s="201"/>
    </row>
    <row r="173" spans="1:7" s="200" customFormat="1" x14ac:dyDescent="0.25">
      <c r="A173" s="203"/>
      <c r="B173" s="184"/>
      <c r="C173" s="184"/>
      <c r="D173" s="207" t="s">
        <v>241</v>
      </c>
      <c r="F173" s="201"/>
      <c r="G173" s="201"/>
    </row>
    <row r="174" spans="1:7" s="200" customFormat="1" ht="39" x14ac:dyDescent="0.25">
      <c r="A174" s="203" t="s">
        <v>53</v>
      </c>
      <c r="B174" s="184"/>
      <c r="C174" s="184"/>
      <c r="D174" s="205" t="s">
        <v>54</v>
      </c>
      <c r="F174" s="201"/>
      <c r="G174" s="201"/>
    </row>
    <row r="175" spans="1:7" s="200" customFormat="1" x14ac:dyDescent="0.25">
      <c r="A175" s="203"/>
      <c r="B175" s="184" t="s">
        <v>55</v>
      </c>
      <c r="C175" s="184"/>
      <c r="D175" s="206" t="s">
        <v>242</v>
      </c>
      <c r="F175" s="201"/>
      <c r="G175" s="201"/>
    </row>
    <row r="176" spans="1:7" s="200" customFormat="1" ht="25" x14ac:dyDescent="0.25">
      <c r="A176" s="203"/>
      <c r="B176" s="204" t="s">
        <v>56</v>
      </c>
      <c r="C176" s="184"/>
      <c r="D176" s="206" t="s">
        <v>243</v>
      </c>
      <c r="F176" s="201"/>
      <c r="G176" s="201"/>
    </row>
    <row r="177" spans="1:7" s="200" customFormat="1" ht="25" x14ac:dyDescent="0.25">
      <c r="A177" s="203"/>
      <c r="B177" s="204" t="s">
        <v>244</v>
      </c>
      <c r="C177" s="184"/>
      <c r="D177" s="206" t="s">
        <v>245</v>
      </c>
      <c r="F177" s="201"/>
      <c r="G177" s="201"/>
    </row>
    <row r="178" spans="1:7" s="200" customFormat="1" ht="52.5" x14ac:dyDescent="0.25">
      <c r="A178" s="203" t="s">
        <v>57</v>
      </c>
      <c r="B178" s="204"/>
      <c r="C178" s="184"/>
      <c r="D178" s="208" t="s">
        <v>246</v>
      </c>
      <c r="F178" s="201"/>
      <c r="G178" s="201"/>
    </row>
    <row r="179" spans="1:7" s="200" customFormat="1" x14ac:dyDescent="0.25">
      <c r="A179" s="203"/>
      <c r="B179" s="204" t="s">
        <v>247</v>
      </c>
      <c r="C179" s="184"/>
      <c r="D179" s="184"/>
      <c r="F179" s="201"/>
      <c r="G179" s="201"/>
    </row>
    <row r="180" spans="1:7" s="200" customFormat="1" x14ac:dyDescent="0.25">
      <c r="A180" s="203"/>
      <c r="B180" s="204"/>
      <c r="C180" s="184"/>
      <c r="D180" s="184"/>
      <c r="F180" s="201"/>
      <c r="G180" s="201"/>
    </row>
    <row r="181" spans="1:7" s="200" customFormat="1" x14ac:dyDescent="0.25">
      <c r="A181" s="203"/>
      <c r="B181" s="204"/>
      <c r="C181" s="184"/>
      <c r="D181" s="184"/>
      <c r="F181" s="201"/>
      <c r="G181" s="201"/>
    </row>
    <row r="182" spans="1:7" s="200" customFormat="1" x14ac:dyDescent="0.25">
      <c r="A182" s="203"/>
      <c r="B182" s="204"/>
      <c r="C182" s="184"/>
      <c r="D182" s="184"/>
      <c r="F182" s="201"/>
      <c r="G182" s="201"/>
    </row>
    <row r="183" spans="1:7" s="200" customFormat="1" x14ac:dyDescent="0.25">
      <c r="A183" s="203"/>
      <c r="B183" s="204"/>
      <c r="C183" s="184"/>
      <c r="D183" s="184"/>
      <c r="F183" s="201"/>
      <c r="G183" s="201"/>
    </row>
    <row r="184" spans="1:7" s="200" customFormat="1" x14ac:dyDescent="0.25">
      <c r="A184" s="184"/>
      <c r="B184" s="184" t="s">
        <v>248</v>
      </c>
      <c r="C184" s="184"/>
      <c r="D184" s="184"/>
      <c r="F184" s="201"/>
      <c r="G184" s="201"/>
    </row>
  </sheetData>
  <mergeCells count="1">
    <mergeCell ref="A1:G1"/>
  </mergeCells>
  <pageMargins left="0.75" right="0.75" top="1" bottom="1" header="0.5" footer="0.5"/>
  <pageSetup paperSize="9"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159013230B5A4D82F2BE4E8A4238BC" ma:contentTypeVersion="14" ma:contentTypeDescription="Create a new document." ma:contentTypeScope="" ma:versionID="2d5148584715b8e1e91ca051e1cf8b0b">
  <xsd:schema xmlns:xsd="http://www.w3.org/2001/XMLSchema" xmlns:xs="http://www.w3.org/2001/XMLSchema" xmlns:p="http://schemas.microsoft.com/office/2006/metadata/properties" xmlns:ns3="1f2df6cf-425c-43e8-babd-fbe711d7dd2d" xmlns:ns4="7b7f29f7-d084-4f67-8959-b72bf051df16" targetNamespace="http://schemas.microsoft.com/office/2006/metadata/properties" ma:root="true" ma:fieldsID="80bd6b3b7884661aedddc8254c321477" ns3:_="" ns4:_="">
    <xsd:import namespace="1f2df6cf-425c-43e8-babd-fbe711d7dd2d"/>
    <xsd:import namespace="7b7f29f7-d084-4f67-8959-b72bf051df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df6cf-425c-43e8-babd-fbe711d7d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f29f7-d084-4f67-8959-b72bf051df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000A65-9611-43F0-8F51-36991E871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df6cf-425c-43e8-babd-fbe711d7dd2d"/>
    <ds:schemaRef ds:uri="7b7f29f7-d084-4f67-8959-b72bf051d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47622E-71B1-44E0-B95D-B5D7601AC8DB}">
  <ds:schemaRefs>
    <ds:schemaRef ds:uri="1f2df6cf-425c-43e8-babd-fbe711d7dd2d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7b7f29f7-d084-4f67-8959-b72bf051df16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E839804-CECB-48A0-A6B7-0B42B9EA74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BOQ</vt:lpstr>
      <vt:lpstr>Part E</vt:lpstr>
      <vt:lpstr>Part F</vt:lpstr>
      <vt:lpstr>Part G (Not to be priced)</vt:lpstr>
      <vt:lpstr>BOQ!Print_Area</vt:lpstr>
      <vt:lpstr>'Part E'!Print_Area</vt:lpstr>
      <vt:lpstr>'Part F'!Print_Area</vt:lpstr>
      <vt:lpstr>'Part G (Not to be priced)'!Print_Area</vt:lpstr>
      <vt:lpstr>BOQ!Print_Titles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Thandeka ZUNGU</dc:creator>
  <cp:lastModifiedBy>Shakila Maharaj</cp:lastModifiedBy>
  <cp:lastPrinted>2024-03-06T16:02:18Z</cp:lastPrinted>
  <dcterms:created xsi:type="dcterms:W3CDTF">2022-07-07T10:36:42Z</dcterms:created>
  <dcterms:modified xsi:type="dcterms:W3CDTF">2024-04-08T17:51:32Z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0x0101007A159013230B5A4D82F2BE4E8A4238BC</vt:lpwstr>
  </property>
</Properties>
</file>